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3740" windowHeight="9408" activeTab="0"/>
  </bookViews>
  <sheets>
    <sheet name="Fourieranalyse 1" sheetId="1" r:id="rId1"/>
    <sheet name="Rechenregeln" sheetId="2" r:id="rId2"/>
    <sheet name="Griechisch" sheetId="3" r:id="rId3"/>
  </sheets>
  <definedNames/>
  <calcPr fullCalcOnLoad="1"/>
</workbook>
</file>

<file path=xl/sharedStrings.xml><?xml version="1.0" encoding="utf-8"?>
<sst xmlns="http://schemas.openxmlformats.org/spreadsheetml/2006/main" count="234" uniqueCount="106">
  <si>
    <t>Determinate:</t>
  </si>
  <si>
    <t>Fourier-Reihe:</t>
  </si>
  <si>
    <t>q</t>
  </si>
  <si>
    <t>Q</t>
  </si>
  <si>
    <t>w</t>
  </si>
  <si>
    <t>W</t>
  </si>
  <si>
    <t>e</t>
  </si>
  <si>
    <t>E</t>
  </si>
  <si>
    <t>r</t>
  </si>
  <si>
    <t>R</t>
  </si>
  <si>
    <t>t</t>
  </si>
  <si>
    <t>T</t>
  </si>
  <si>
    <t>z</t>
  </si>
  <si>
    <t>Z</t>
  </si>
  <si>
    <t>u</t>
  </si>
  <si>
    <t>U</t>
  </si>
  <si>
    <t>i</t>
  </si>
  <si>
    <t>I</t>
  </si>
  <si>
    <t>o</t>
  </si>
  <si>
    <t>O</t>
  </si>
  <si>
    <t>p</t>
  </si>
  <si>
    <t>P</t>
  </si>
  <si>
    <t>ü</t>
  </si>
  <si>
    <t>Ü</t>
  </si>
  <si>
    <t>a</t>
  </si>
  <si>
    <t>A</t>
  </si>
  <si>
    <t>s</t>
  </si>
  <si>
    <t>S</t>
  </si>
  <si>
    <t>d</t>
  </si>
  <si>
    <t>D</t>
  </si>
  <si>
    <t>f</t>
  </si>
  <si>
    <t>F</t>
  </si>
  <si>
    <t>g</t>
  </si>
  <si>
    <t>G</t>
  </si>
  <si>
    <t>h</t>
  </si>
  <si>
    <t>H</t>
  </si>
  <si>
    <t>j</t>
  </si>
  <si>
    <t>J</t>
  </si>
  <si>
    <t>k</t>
  </si>
  <si>
    <t>K</t>
  </si>
  <si>
    <t>l</t>
  </si>
  <si>
    <t>L</t>
  </si>
  <si>
    <t>ö</t>
  </si>
  <si>
    <t>Ö</t>
  </si>
  <si>
    <t>ä</t>
  </si>
  <si>
    <t>Ä</t>
  </si>
  <si>
    <t>y</t>
  </si>
  <si>
    <t>Y</t>
  </si>
  <si>
    <t>x</t>
  </si>
  <si>
    <t>X</t>
  </si>
  <si>
    <t>c</t>
  </si>
  <si>
    <t>C</t>
  </si>
  <si>
    <t>v</t>
  </si>
  <si>
    <t>V</t>
  </si>
  <si>
    <t>b</t>
  </si>
  <si>
    <t>B</t>
  </si>
  <si>
    <t>n</t>
  </si>
  <si>
    <t>N</t>
  </si>
  <si>
    <t>m</t>
  </si>
  <si>
    <t>M</t>
  </si>
  <si>
    <t>Fourier-Analyse</t>
  </si>
  <si>
    <t>Index i [-]</t>
  </si>
  <si>
    <t xml:space="preserve"> </t>
  </si>
  <si>
    <r>
      <t xml:space="preserve">Winkel </t>
    </r>
    <r>
      <rPr>
        <sz val="8"/>
        <rFont val="Symbol"/>
        <family val="1"/>
      </rPr>
      <t>w</t>
    </r>
    <r>
      <rPr>
        <sz val="8"/>
        <rFont val="Arial Narrow"/>
        <family val="2"/>
      </rPr>
      <t xml:space="preserve"> [rad]</t>
    </r>
  </si>
  <si>
    <r>
      <t>R(</t>
    </r>
    <r>
      <rPr>
        <sz val="8"/>
        <rFont val="Symbol"/>
        <family val="1"/>
      </rPr>
      <t>w</t>
    </r>
    <r>
      <rPr>
        <sz val="8"/>
        <rFont val="Arial Narrow"/>
        <family val="2"/>
      </rPr>
      <t>) [mm]</t>
    </r>
  </si>
  <si>
    <t>Check</t>
  </si>
  <si>
    <r>
      <t>a</t>
    </r>
    <r>
      <rPr>
        <vertAlign val="subscript"/>
        <sz val="10"/>
        <color indexed="16"/>
        <rFont val="Arial"/>
        <family val="2"/>
      </rPr>
      <t>1</t>
    </r>
  </si>
  <si>
    <r>
      <t>a</t>
    </r>
    <r>
      <rPr>
        <vertAlign val="subscript"/>
        <sz val="10"/>
        <color indexed="16"/>
        <rFont val="Arial"/>
        <family val="2"/>
      </rPr>
      <t>2</t>
    </r>
  </si>
  <si>
    <r>
      <t>a</t>
    </r>
    <r>
      <rPr>
        <vertAlign val="subscript"/>
        <sz val="10"/>
        <color indexed="16"/>
        <rFont val="Arial"/>
        <family val="2"/>
      </rPr>
      <t>3</t>
    </r>
  </si>
  <si>
    <r>
      <t>a</t>
    </r>
    <r>
      <rPr>
        <vertAlign val="subscript"/>
        <sz val="10"/>
        <color indexed="16"/>
        <rFont val="Arial"/>
        <family val="2"/>
      </rPr>
      <t>4</t>
    </r>
  </si>
  <si>
    <r>
      <t>a</t>
    </r>
    <r>
      <rPr>
        <vertAlign val="subscript"/>
        <sz val="10"/>
        <color indexed="16"/>
        <rFont val="Arial"/>
        <family val="2"/>
      </rPr>
      <t>5</t>
    </r>
  </si>
  <si>
    <r>
      <t>a</t>
    </r>
    <r>
      <rPr>
        <vertAlign val="subscript"/>
        <sz val="10"/>
        <color indexed="16"/>
        <rFont val="Arial"/>
        <family val="2"/>
      </rPr>
      <t>6</t>
    </r>
  </si>
  <si>
    <r>
      <t>a</t>
    </r>
    <r>
      <rPr>
        <vertAlign val="subscript"/>
        <sz val="10"/>
        <color indexed="16"/>
        <rFont val="Arial"/>
        <family val="2"/>
      </rPr>
      <t>7</t>
    </r>
  </si>
  <si>
    <r>
      <t>a</t>
    </r>
    <r>
      <rPr>
        <vertAlign val="subscript"/>
        <sz val="10"/>
        <color indexed="16"/>
        <rFont val="Arial"/>
        <family val="2"/>
      </rPr>
      <t>8</t>
    </r>
  </si>
  <si>
    <r>
      <t>a</t>
    </r>
    <r>
      <rPr>
        <vertAlign val="subscript"/>
        <sz val="10"/>
        <color indexed="16"/>
        <rFont val="Arial"/>
        <family val="2"/>
      </rPr>
      <t>9</t>
    </r>
  </si>
  <si>
    <r>
      <t>a</t>
    </r>
    <r>
      <rPr>
        <vertAlign val="subscript"/>
        <sz val="10"/>
        <color indexed="16"/>
        <rFont val="Arial"/>
        <family val="2"/>
      </rPr>
      <t>10</t>
    </r>
  </si>
  <si>
    <r>
      <t>a</t>
    </r>
    <r>
      <rPr>
        <vertAlign val="subscript"/>
        <sz val="10"/>
        <color indexed="16"/>
        <rFont val="Arial"/>
        <family val="2"/>
      </rPr>
      <t>11</t>
    </r>
  </si>
  <si>
    <r>
      <t>a</t>
    </r>
    <r>
      <rPr>
        <vertAlign val="subscript"/>
        <sz val="10"/>
        <color indexed="16"/>
        <rFont val="Arial"/>
        <family val="2"/>
      </rPr>
      <t>12</t>
    </r>
  </si>
  <si>
    <r>
      <t>b</t>
    </r>
    <r>
      <rPr>
        <vertAlign val="subscript"/>
        <sz val="10"/>
        <color indexed="36"/>
        <rFont val="Arial"/>
        <family val="2"/>
      </rPr>
      <t>1</t>
    </r>
  </si>
  <si>
    <r>
      <t>b</t>
    </r>
    <r>
      <rPr>
        <vertAlign val="subscript"/>
        <sz val="10"/>
        <color indexed="36"/>
        <rFont val="Arial"/>
        <family val="2"/>
      </rPr>
      <t>2</t>
    </r>
  </si>
  <si>
    <r>
      <t>b</t>
    </r>
    <r>
      <rPr>
        <vertAlign val="subscript"/>
        <sz val="10"/>
        <color indexed="36"/>
        <rFont val="Arial"/>
        <family val="2"/>
      </rPr>
      <t>3</t>
    </r>
  </si>
  <si>
    <r>
      <t>b</t>
    </r>
    <r>
      <rPr>
        <vertAlign val="subscript"/>
        <sz val="10"/>
        <color indexed="36"/>
        <rFont val="Arial"/>
        <family val="2"/>
      </rPr>
      <t>4</t>
    </r>
  </si>
  <si>
    <r>
      <t>b</t>
    </r>
    <r>
      <rPr>
        <vertAlign val="subscript"/>
        <sz val="10"/>
        <color indexed="36"/>
        <rFont val="Arial"/>
        <family val="2"/>
      </rPr>
      <t>5</t>
    </r>
  </si>
  <si>
    <r>
      <t>b</t>
    </r>
    <r>
      <rPr>
        <vertAlign val="subscript"/>
        <sz val="10"/>
        <color indexed="36"/>
        <rFont val="Arial"/>
        <family val="2"/>
      </rPr>
      <t>6</t>
    </r>
  </si>
  <si>
    <r>
      <t>b</t>
    </r>
    <r>
      <rPr>
        <vertAlign val="subscript"/>
        <sz val="10"/>
        <color indexed="36"/>
        <rFont val="Arial"/>
        <family val="2"/>
      </rPr>
      <t>7</t>
    </r>
  </si>
  <si>
    <r>
      <t>b</t>
    </r>
    <r>
      <rPr>
        <vertAlign val="subscript"/>
        <sz val="10"/>
        <color indexed="36"/>
        <rFont val="Arial"/>
        <family val="2"/>
      </rPr>
      <t>8</t>
    </r>
  </si>
  <si>
    <r>
      <t>b</t>
    </r>
    <r>
      <rPr>
        <vertAlign val="subscript"/>
        <sz val="10"/>
        <color indexed="36"/>
        <rFont val="Arial"/>
        <family val="2"/>
      </rPr>
      <t>9</t>
    </r>
  </si>
  <si>
    <r>
      <t>b</t>
    </r>
    <r>
      <rPr>
        <vertAlign val="subscript"/>
        <sz val="10"/>
        <color indexed="36"/>
        <rFont val="Arial"/>
        <family val="2"/>
      </rPr>
      <t>10</t>
    </r>
  </si>
  <si>
    <r>
      <t>b</t>
    </r>
    <r>
      <rPr>
        <vertAlign val="subscript"/>
        <sz val="10"/>
        <color indexed="36"/>
        <rFont val="Arial"/>
        <family val="2"/>
      </rPr>
      <t>11</t>
    </r>
  </si>
  <si>
    <r>
      <t>b</t>
    </r>
    <r>
      <rPr>
        <vertAlign val="subscript"/>
        <sz val="10"/>
        <color indexed="36"/>
        <rFont val="Arial"/>
        <family val="2"/>
      </rPr>
      <t>12</t>
    </r>
  </si>
  <si>
    <r>
      <t>a</t>
    </r>
    <r>
      <rPr>
        <vertAlign val="subscript"/>
        <sz val="10"/>
        <color indexed="10"/>
        <rFont val="Arial"/>
        <family val="2"/>
      </rPr>
      <t>0</t>
    </r>
  </si>
  <si>
    <t>.-.</t>
  </si>
  <si>
    <r>
      <t>b</t>
    </r>
    <r>
      <rPr>
        <vertAlign val="subscript"/>
        <sz val="10"/>
        <color indexed="10"/>
        <rFont val="Arial Narrow"/>
        <family val="2"/>
      </rPr>
      <t>0</t>
    </r>
  </si>
  <si>
    <r>
      <rPr>
        <b/>
        <sz val="8"/>
        <color indexed="10"/>
        <rFont val="Arial"/>
        <family val="2"/>
      </rPr>
      <t xml:space="preserve">Input </t>
    </r>
    <r>
      <rPr>
        <b/>
        <sz val="8"/>
        <color indexed="10"/>
        <rFont val="Wingdings"/>
        <family val="0"/>
      </rPr>
      <t>ê</t>
    </r>
  </si>
  <si>
    <t>Ergebnisse</t>
  </si>
  <si>
    <t>Vorgabe (fester Nocken)</t>
  </si>
  <si>
    <r>
      <t>R(</t>
    </r>
    <r>
      <rPr>
        <b/>
        <sz val="8"/>
        <color indexed="10"/>
        <rFont val="Symbol"/>
        <family val="1"/>
      </rPr>
      <t>w</t>
    </r>
    <r>
      <rPr>
        <b/>
        <sz val="8"/>
        <color indexed="10"/>
        <rFont val="Arial Narrow"/>
        <family val="2"/>
      </rPr>
      <t>) [mm]</t>
    </r>
  </si>
  <si>
    <r>
      <t xml:space="preserve">Winkel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 Narrow"/>
        <family val="2"/>
      </rPr>
      <t xml:space="preserve"> [rad]</t>
    </r>
  </si>
  <si>
    <r>
      <t xml:space="preserve">     R</t>
    </r>
    <r>
      <rPr>
        <vertAlign val="subscript"/>
        <sz val="10"/>
        <rFont val="Arial Narrow"/>
        <family val="2"/>
      </rPr>
      <t>i</t>
    </r>
    <r>
      <rPr>
        <sz val="10"/>
        <rFont val="Arial Narrow"/>
        <family val="2"/>
      </rPr>
      <t>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 Narrow"/>
        <family val="2"/>
      </rPr>
      <t>) =      y / y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</t>
    </r>
  </si>
  <si>
    <r>
      <t xml:space="preserve">Winkel </t>
    </r>
    <r>
      <rPr>
        <b/>
        <sz val="10"/>
        <color indexed="10"/>
        <rFont val="Symbol"/>
        <family val="1"/>
      </rPr>
      <t>w</t>
    </r>
    <r>
      <rPr>
        <b/>
        <vertAlign val="subscript"/>
        <sz val="10"/>
        <color indexed="10"/>
        <rFont val="Arial"/>
        <family val="2"/>
      </rPr>
      <t>i</t>
    </r>
    <r>
      <rPr>
        <b/>
        <sz val="10"/>
        <color indexed="10"/>
        <rFont val="Arial Narrow"/>
        <family val="2"/>
      </rPr>
      <t xml:space="preserve"> [-°]</t>
    </r>
  </si>
  <si>
    <t>Im x,y-Koordinatensystem ist die lineare Bewegung des Stößels sichtbar, im Polasrkordinaten-System ist der entspechende Nocken abgebildet.</t>
  </si>
  <si>
    <t xml:space="preserve"> y [mm]</t>
  </si>
  <si>
    <t>fix</t>
  </si>
  <si>
    <t>dim.-less</t>
  </si>
  <si>
    <t>check</t>
  </si>
  <si>
    <r>
      <rPr>
        <sz val="12"/>
        <color indexed="18"/>
        <rFont val="Arial Narrow"/>
        <family val="2"/>
      </rPr>
      <t>Fourier-Analyse für einen  vorgegebenen, periodischen Kurvenverlauf, bestehend aus 24 äquidistanten Winkelabschnitten auf einem Kreis, dargestellt in einem x,y-Kordinatensystem und in einem Kreisdiagramm (</t>
    </r>
    <r>
      <rPr>
        <sz val="10"/>
        <rFont val="Arial Narrow"/>
        <family val="2"/>
      </rPr>
      <t>z.B.: geeignet für Auslegung eines Nocken-Stößel-Antriebes)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</si>
</sst>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General\°"/>
    <numFmt numFmtId="167" formatCode="&quot;n = &quot;0"/>
    <numFmt numFmtId="168" formatCode="0&quot; = 1&quot;"/>
    <numFmt numFmtId="169" formatCode="0\°"/>
  </numFmts>
  <fonts count="99">
    <font>
      <sz val="10"/>
      <name val="Arial"/>
      <family val="0"/>
    </font>
    <font>
      <sz val="10"/>
      <color indexed="8"/>
      <name val="Arial Narrow"/>
      <family val="2"/>
    </font>
    <font>
      <sz val="8"/>
      <name val="Arial"/>
      <family val="2"/>
    </font>
    <font>
      <b/>
      <i/>
      <u val="single"/>
      <sz val="11"/>
      <color indexed="12"/>
      <name val="Arial Narrow"/>
      <family val="2"/>
    </font>
    <font>
      <b/>
      <i/>
      <u val="single"/>
      <sz val="12"/>
      <color indexed="60"/>
      <name val="Arial Narrow"/>
      <family val="2"/>
    </font>
    <font>
      <b/>
      <i/>
      <u val="single"/>
      <sz val="12"/>
      <color indexed="17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Symbol"/>
      <family val="1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vertAlign val="subscript"/>
      <sz val="10"/>
      <color indexed="16"/>
      <name val="Arial"/>
      <family val="2"/>
    </font>
    <font>
      <vertAlign val="subscript"/>
      <sz val="10"/>
      <color indexed="36"/>
      <name val="Arial"/>
      <family val="2"/>
    </font>
    <font>
      <vertAlign val="subscript"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Wingdings"/>
      <family val="0"/>
    </font>
    <font>
      <b/>
      <sz val="8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 Narrow"/>
      <family val="2"/>
    </font>
    <font>
      <sz val="10"/>
      <color indexed="36"/>
      <name val="Arial"/>
      <family val="2"/>
    </font>
    <font>
      <sz val="8"/>
      <color indexed="36"/>
      <name val="Arial Narrow"/>
      <family val="2"/>
    </font>
    <font>
      <sz val="8"/>
      <color indexed="63"/>
      <name val="Arial Narrow"/>
      <family val="2"/>
    </font>
    <font>
      <b/>
      <sz val="8"/>
      <color indexed="60"/>
      <name val="Arial Narrow"/>
      <family val="2"/>
    </font>
    <font>
      <b/>
      <sz val="10"/>
      <color indexed="18"/>
      <name val="Arial"/>
      <family val="2"/>
    </font>
    <font>
      <b/>
      <sz val="8"/>
      <color indexed="10"/>
      <name val="Symbol"/>
      <family val="1"/>
    </font>
    <font>
      <vertAlign val="subscript"/>
      <sz val="10"/>
      <name val="Arial Narrow"/>
      <family val="2"/>
    </font>
    <font>
      <vertAlign val="subscript"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Symbol"/>
      <family val="1"/>
    </font>
    <font>
      <b/>
      <vertAlign val="subscript"/>
      <sz val="10"/>
      <color indexed="10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2"/>
      <color indexed="8"/>
      <name val="Arial"/>
      <family val="0"/>
    </font>
    <font>
      <b/>
      <sz val="14"/>
      <color indexed="8"/>
      <name val="Symbol"/>
      <family val="0"/>
    </font>
    <font>
      <b/>
      <sz val="14"/>
      <color indexed="8"/>
      <name val="Arial"/>
      <family val="0"/>
    </font>
    <font>
      <b/>
      <sz val="14"/>
      <color indexed="8"/>
      <name val="Arial Narrow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6.9"/>
      <color indexed="8"/>
      <name val="Arial"/>
      <family val="0"/>
    </font>
    <font>
      <sz val="3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mbria Math"/>
      <family val="0"/>
    </font>
    <font>
      <sz val="10"/>
      <color indexed="8"/>
      <name val="+mn-ea"/>
      <family val="0"/>
    </font>
    <font>
      <sz val="11"/>
      <color indexed="8"/>
      <name val="Arial"/>
      <family val="0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i/>
      <sz val="11"/>
      <color indexed="8"/>
      <name val="Cambria Math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8"/>
      <color rgb="FFC00000"/>
      <name val="Arial Narrow"/>
      <family val="2"/>
    </font>
    <font>
      <sz val="8"/>
      <color rgb="FF7030A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color theme="5" tint="-0.4999699890613556"/>
      <name val="Arial Narrow"/>
      <family val="2"/>
    </font>
    <font>
      <sz val="10"/>
      <color rgb="FF7030A0"/>
      <name val="Arial"/>
      <family val="2"/>
    </font>
    <font>
      <sz val="8"/>
      <color theme="1" tint="0.34999001026153564"/>
      <name val="Arial Narrow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 Narrow"/>
      <family val="2"/>
    </font>
    <font>
      <b/>
      <sz val="10"/>
      <color theme="3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167" fontId="89" fillId="0" borderId="24" xfId="0" applyNumberFormat="1" applyFont="1" applyBorder="1" applyAlignment="1">
      <alignment horizontal="center"/>
    </xf>
    <xf numFmtId="168" fontId="90" fillId="33" borderId="25" xfId="0" applyNumberFormat="1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2" fontId="90" fillId="33" borderId="28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6" fontId="91" fillId="33" borderId="28" xfId="0" applyNumberFormat="1" applyFont="1" applyFill="1" applyBorder="1" applyAlignment="1">
      <alignment horizontal="center"/>
    </xf>
    <xf numFmtId="166" fontId="91" fillId="0" borderId="28" xfId="0" applyNumberFormat="1" applyFont="1" applyFill="1" applyBorder="1" applyAlignment="1">
      <alignment horizontal="center"/>
    </xf>
    <xf numFmtId="166" fontId="91" fillId="0" borderId="29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65" fontId="9" fillId="33" borderId="13" xfId="0" applyNumberFormat="1" applyFont="1" applyFill="1" applyBorder="1" applyAlignment="1" applyProtection="1">
      <alignment horizontal="center"/>
      <protection/>
    </xf>
    <xf numFmtId="2" fontId="19" fillId="33" borderId="32" xfId="0" applyNumberFormat="1" applyFont="1" applyFill="1" applyBorder="1" applyAlignment="1" applyProtection="1">
      <alignment horizontal="center"/>
      <protection/>
    </xf>
    <xf numFmtId="165" fontId="93" fillId="33" borderId="28" xfId="0" applyNumberFormat="1" applyFont="1" applyFill="1" applyBorder="1" applyAlignment="1" applyProtection="1">
      <alignment horizontal="center"/>
      <protection/>
    </xf>
    <xf numFmtId="0" fontId="94" fillId="33" borderId="28" xfId="0" applyFont="1" applyFill="1" applyBorder="1" applyAlignment="1" applyProtection="1">
      <alignment horizontal="center"/>
      <protection/>
    </xf>
    <xf numFmtId="165" fontId="90" fillId="33" borderId="33" xfId="0" applyNumberFormat="1" applyFont="1" applyFill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2" fontId="19" fillId="0" borderId="32" xfId="0" applyNumberFormat="1" applyFont="1" applyFill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0" fontId="94" fillId="33" borderId="10" xfId="0" applyFont="1" applyFill="1" applyBorder="1" applyAlignment="1" applyProtection="1">
      <alignment horizontal="center"/>
      <protection/>
    </xf>
    <xf numFmtId="165" fontId="90" fillId="33" borderId="28" xfId="0" applyNumberFormat="1" applyFont="1" applyFill="1" applyBorder="1" applyAlignment="1" applyProtection="1">
      <alignment horizontal="center"/>
      <protection/>
    </xf>
    <xf numFmtId="165" fontId="14" fillId="0" borderId="13" xfId="0" applyNumberFormat="1" applyFont="1" applyFill="1" applyBorder="1" applyAlignment="1" applyProtection="1">
      <alignment horizontal="center"/>
      <protection/>
    </xf>
    <xf numFmtId="0" fontId="94" fillId="0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165" fontId="9" fillId="33" borderId="28" xfId="0" applyNumberFormat="1" applyFont="1" applyFill="1" applyBorder="1" applyAlignment="1" applyProtection="1">
      <alignment horizontal="center"/>
      <protection/>
    </xf>
    <xf numFmtId="165" fontId="9" fillId="33" borderId="33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5" fontId="9" fillId="34" borderId="28" xfId="0" applyNumberFormat="1" applyFont="1" applyFill="1" applyBorder="1" applyAlignment="1" applyProtection="1">
      <alignment horizontal="center"/>
      <protection/>
    </xf>
    <xf numFmtId="165" fontId="9" fillId="34" borderId="33" xfId="0" applyNumberFormat="1" applyFont="1" applyFill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2" fontId="19" fillId="0" borderId="29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65" fontId="9" fillId="34" borderId="29" xfId="0" applyNumberFormat="1" applyFont="1" applyFill="1" applyBorder="1" applyAlignment="1" applyProtection="1">
      <alignment horizontal="center"/>
      <protection/>
    </xf>
    <xf numFmtId="165" fontId="9" fillId="34" borderId="37" xfId="0" applyNumberFormat="1" applyFont="1" applyFill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/>
    </xf>
    <xf numFmtId="0" fontId="94" fillId="33" borderId="33" xfId="0" applyFont="1" applyFill="1" applyBorder="1" applyAlignment="1" applyProtection="1">
      <alignment/>
      <protection/>
    </xf>
    <xf numFmtId="164" fontId="90" fillId="0" borderId="3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65" fontId="95" fillId="0" borderId="40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 horizontal="center"/>
      <protection/>
    </xf>
    <xf numFmtId="2" fontId="91" fillId="33" borderId="33" xfId="0" applyNumberFormat="1" applyFont="1" applyFill="1" applyBorder="1" applyAlignment="1" applyProtection="1">
      <alignment horizontal="center"/>
      <protection locked="0"/>
    </xf>
    <xf numFmtId="2" fontId="91" fillId="0" borderId="33" xfId="0" applyNumberFormat="1" applyFont="1" applyFill="1" applyBorder="1" applyAlignment="1" applyProtection="1">
      <alignment horizontal="center"/>
      <protection locked="0"/>
    </xf>
    <xf numFmtId="2" fontId="91" fillId="0" borderId="37" xfId="0" applyNumberFormat="1" applyFont="1" applyFill="1" applyBorder="1" applyAlignment="1" applyProtection="1">
      <alignment horizontal="center"/>
      <protection locked="0"/>
    </xf>
    <xf numFmtId="0" fontId="25" fillId="35" borderId="37" xfId="0" applyFont="1" applyFill="1" applyBorder="1" applyAlignment="1">
      <alignment horizontal="center" vertical="center" wrapText="1"/>
    </xf>
    <xf numFmtId="0" fontId="23" fillId="30" borderId="42" xfId="0" applyFont="1" applyFill="1" applyBorder="1" applyAlignment="1">
      <alignment horizontal="center" vertical="center" wrapText="1"/>
    </xf>
    <xf numFmtId="165" fontId="15" fillId="30" borderId="36" xfId="0" applyNumberFormat="1" applyFont="1" applyFill="1" applyBorder="1" applyAlignment="1" applyProtection="1">
      <alignment horizontal="center" vertical="center" wrapText="1"/>
      <protection/>
    </xf>
    <xf numFmtId="0" fontId="9" fillId="34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12" fillId="36" borderId="22" xfId="0" applyNumberFormat="1" applyFont="1" applyFill="1" applyBorder="1" applyAlignment="1" applyProtection="1">
      <alignment horizontal="center" vertical="center"/>
      <protection/>
    </xf>
    <xf numFmtId="165" fontId="9" fillId="37" borderId="33" xfId="0" applyNumberFormat="1" applyFont="1" applyFill="1" applyBorder="1" applyAlignment="1">
      <alignment horizontal="center" vertical="center"/>
    </xf>
    <xf numFmtId="0" fontId="13" fillId="38" borderId="4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3" fillId="30" borderId="44" xfId="0" applyFont="1" applyFill="1" applyBorder="1" applyAlignment="1">
      <alignment horizontal="center" vertical="center" wrapText="1"/>
    </xf>
    <xf numFmtId="0" fontId="15" fillId="30" borderId="45" xfId="0" applyFont="1" applyFill="1" applyBorder="1" applyAlignment="1" applyProtection="1">
      <alignment horizontal="center" vertical="center" wrapText="1"/>
      <protection/>
    </xf>
    <xf numFmtId="165" fontId="15" fillId="30" borderId="46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16" fillId="30" borderId="47" xfId="0" applyFont="1" applyFill="1" applyBorder="1" applyAlignment="1" applyProtection="1">
      <alignment horizontal="center" vertical="center"/>
      <protection/>
    </xf>
    <xf numFmtId="165" fontId="15" fillId="30" borderId="48" xfId="0" applyNumberFormat="1" applyFont="1" applyFill="1" applyBorder="1" applyAlignment="1" applyProtection="1">
      <alignment horizontal="center" vertical="center"/>
      <protection/>
    </xf>
    <xf numFmtId="0" fontId="18" fillId="30" borderId="48" xfId="0" applyFont="1" applyFill="1" applyBorder="1" applyAlignment="1" applyProtection="1">
      <alignment horizontal="center" vertical="center"/>
      <protection/>
    </xf>
    <xf numFmtId="165" fontId="23" fillId="30" borderId="49" xfId="0" applyNumberFormat="1" applyFont="1" applyFill="1" applyBorder="1" applyAlignment="1" applyProtection="1">
      <alignment horizontal="center" vertical="center"/>
      <protection/>
    </xf>
    <xf numFmtId="0" fontId="96" fillId="33" borderId="26" xfId="0" applyFont="1" applyFill="1" applyBorder="1" applyAlignment="1" applyProtection="1">
      <alignment horizontal="center"/>
      <protection/>
    </xf>
    <xf numFmtId="0" fontId="96" fillId="0" borderId="19" xfId="0" applyFont="1" applyBorder="1" applyAlignment="1" applyProtection="1">
      <alignment horizontal="center"/>
      <protection/>
    </xf>
    <xf numFmtId="0" fontId="96" fillId="33" borderId="19" xfId="0" applyFont="1" applyFill="1" applyBorder="1" applyAlignment="1" applyProtection="1">
      <alignment horizontal="center"/>
      <protection/>
    </xf>
    <xf numFmtId="0" fontId="96" fillId="0" borderId="19" xfId="0" applyFont="1" applyFill="1" applyBorder="1" applyAlignment="1" applyProtection="1">
      <alignment horizontal="center"/>
      <protection/>
    </xf>
    <xf numFmtId="0" fontId="96" fillId="0" borderId="50" xfId="0" applyFont="1" applyBorder="1" applyAlignment="1" applyProtection="1">
      <alignment horizontal="center"/>
      <protection/>
    </xf>
    <xf numFmtId="165" fontId="93" fillId="0" borderId="28" xfId="0" applyNumberFormat="1" applyFont="1" applyFill="1" applyBorder="1" applyAlignment="1" applyProtection="1">
      <alignment horizontal="center"/>
      <protection/>
    </xf>
    <xf numFmtId="165" fontId="90" fillId="0" borderId="33" xfId="0" applyNumberFormat="1" applyFont="1" applyFill="1" applyBorder="1" applyAlignment="1" applyProtection="1">
      <alignment horizontal="center"/>
      <protection/>
    </xf>
    <xf numFmtId="165" fontId="93" fillId="0" borderId="51" xfId="0" applyNumberFormat="1" applyFont="1" applyFill="1" applyBorder="1" applyAlignment="1" applyProtection="1">
      <alignment horizontal="center"/>
      <protection/>
    </xf>
    <xf numFmtId="0" fontId="94" fillId="0" borderId="40" xfId="0" applyFont="1" applyFill="1" applyBorder="1" applyAlignment="1" applyProtection="1">
      <alignment horizontal="center"/>
      <protection/>
    </xf>
    <xf numFmtId="165" fontId="90" fillId="0" borderId="52" xfId="0" applyNumberFormat="1" applyFont="1" applyFill="1" applyBorder="1" applyAlignment="1" applyProtection="1">
      <alignment horizontal="center"/>
      <protection/>
    </xf>
    <xf numFmtId="165" fontId="91" fillId="0" borderId="13" xfId="0" applyNumberFormat="1" applyFont="1" applyBorder="1" applyAlignment="1" applyProtection="1">
      <alignment horizontal="center" vertical="center"/>
      <protection/>
    </xf>
    <xf numFmtId="0" fontId="8" fillId="39" borderId="53" xfId="0" applyFont="1" applyFill="1" applyBorder="1" applyAlignment="1">
      <alignment horizontal="center" vertical="center" wrapText="1"/>
    </xf>
    <xf numFmtId="0" fontId="0" fillId="39" borderId="54" xfId="0" applyFill="1" applyBorder="1" applyAlignment="1">
      <alignment vertical="center" wrapText="1"/>
    </xf>
    <xf numFmtId="0" fontId="0" fillId="39" borderId="55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0" fontId="9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8" fillId="0" borderId="62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 wrapText="1"/>
    </xf>
    <xf numFmtId="0" fontId="98" fillId="0" borderId="63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575"/>
          <c:w val="0.99475"/>
          <c:h val="0.97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'Fourieranalyse 1'!$T$28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'Fourieranalyse 1'!$C$7:$C$31</c:f>
              <c:numCache/>
            </c:numRef>
          </c:xVal>
          <c:yVal>
            <c:numRef>
              <c:f>'Fourieranalyse 1'!$F$7:$F$31</c:f>
              <c:numCache/>
            </c:numRef>
          </c:yVal>
          <c:smooth val="1"/>
        </c:ser>
        <c:ser>
          <c:idx val="1"/>
          <c:order val="1"/>
          <c:tx>
            <c:strRef>
              <c:f>'Fourieranalyse 1'!$L$3:$L$4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0"/>
            <c:spPr>
              <a:noFill/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'Fourieranalyse 1'!$L$5</c:f>
              <c:numCache/>
            </c:numRef>
          </c:xVal>
          <c:yVal>
            <c:numRef>
              <c:f>'Fourieranalyse 1'!$M$7</c:f>
              <c:numCache/>
            </c:numRef>
          </c:yVal>
          <c:smooth val="1"/>
        </c:ser>
        <c:ser>
          <c:idx val="2"/>
          <c:order val="2"/>
          <c:tx>
            <c:strRef>
              <c:f>'Fourieranalyse 1'!$K$4</c:f>
              <c:strCache>
                <c:ptCount val="1"/>
                <c:pt idx="0">
                  <c:v>Fourier-Analyse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'Fourieranalyse 1'!$C$7:$C$31</c:f>
              <c:numCache/>
            </c:numRef>
          </c:xVal>
          <c:yVal>
            <c:numRef>
              <c:f>'Fourieranalyse 1'!$K$7:$K$31</c:f>
              <c:numCache/>
            </c:numRef>
          </c:yVal>
          <c:smooth val="1"/>
        </c:ser>
        <c:axId val="65840688"/>
        <c:axId val="55695281"/>
      </c:scatterChart>
      <c:valAx>
        <c:axId val="65840688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 [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333399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5695281"/>
        <c:crosses val="autoZero"/>
        <c:crossBetween val="midCat"/>
        <c:dispUnits/>
        <c:majorUnit val="90"/>
        <c:minorUnit val="15"/>
      </c:valAx>
      <c:valAx>
        <c:axId val="5569528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[-]</a:t>
                </a:r>
              </a:p>
            </c:rich>
          </c:tx>
          <c:layout>
            <c:manualLayout>
              <c:xMode val="factor"/>
              <c:yMode val="factor"/>
              <c:x val="0.012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333399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crossBetween val="midCat"/>
        <c:dispUnits/>
        <c:majorUnit val="0.1"/>
        <c:minorUnit val="0.05000000000000001"/>
      </c:valAx>
      <c:spPr>
        <a:solidFill>
          <a:srgbClr val="D9FF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6"/>
          <c:w val="0.547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84"/>
          <c:w val="0.90575"/>
          <c:h val="0.618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'Fourieranalyse 1'!$F$7:$F$30</c:f>
              <c:numCache/>
            </c:numRef>
          </c:val>
        </c:ser>
        <c:axId val="31495482"/>
        <c:axId val="15023883"/>
      </c:radarChart>
      <c:catAx>
        <c:axId val="314954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0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</c:valAx>
      <c:spPr>
        <a:gradFill rotWithShape="1">
          <a:gsLst>
            <a:gs pos="0">
              <a:srgbClr val="D9FFEA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9525"/>
          <c:w val="0.54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10</xdr:row>
      <xdr:rowOff>142875</xdr:rowOff>
    </xdr:from>
    <xdr:to>
      <xdr:col>18</xdr:col>
      <xdr:colOff>561975</xdr:colOff>
      <xdr:row>31</xdr:row>
      <xdr:rowOff>161925</xdr:rowOff>
    </xdr:to>
    <xdr:graphicFrame>
      <xdr:nvGraphicFramePr>
        <xdr:cNvPr id="1" name="Diagramm 1"/>
        <xdr:cNvGraphicFramePr/>
      </xdr:nvGraphicFramePr>
      <xdr:xfrm>
        <a:off x="4762500" y="3609975"/>
        <a:ext cx="5781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9</xdr:row>
      <xdr:rowOff>19050</xdr:rowOff>
    </xdr:from>
    <xdr:to>
      <xdr:col>12</xdr:col>
      <xdr:colOff>114300</xdr:colOff>
      <xdr:row>10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286125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9525</xdr:rowOff>
    </xdr:from>
    <xdr:to>
      <xdr:col>13</xdr:col>
      <xdr:colOff>238125</xdr:colOff>
      <xdr:row>10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327660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9</xdr:row>
      <xdr:rowOff>19050</xdr:rowOff>
    </xdr:from>
    <xdr:to>
      <xdr:col>14</xdr:col>
      <xdr:colOff>323850</xdr:colOff>
      <xdr:row>10</xdr:row>
      <xdr:rowOff>142875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328612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9</xdr:row>
      <xdr:rowOff>19050</xdr:rowOff>
    </xdr:from>
    <xdr:to>
      <xdr:col>15</xdr:col>
      <xdr:colOff>419100</xdr:colOff>
      <xdr:row>10</xdr:row>
      <xdr:rowOff>142875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286125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457200</xdr:colOff>
      <xdr:row>0</xdr:row>
      <xdr:rowOff>38100</xdr:rowOff>
    </xdr:from>
    <xdr:to>
      <xdr:col>18</xdr:col>
      <xdr:colOff>552450</xdr:colOff>
      <xdr:row>10</xdr:row>
      <xdr:rowOff>104775</xdr:rowOff>
    </xdr:to>
    <xdr:graphicFrame>
      <xdr:nvGraphicFramePr>
        <xdr:cNvPr id="6" name="Diagramm 6"/>
        <xdr:cNvGraphicFramePr/>
      </xdr:nvGraphicFramePr>
      <xdr:xfrm>
        <a:off x="8153400" y="38100"/>
        <a:ext cx="2381250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10</xdr:col>
      <xdr:colOff>504825</xdr:colOff>
      <xdr:row>2</xdr:row>
      <xdr:rowOff>0</xdr:rowOff>
    </xdr:from>
    <xdr:ext cx="3000375" cy="609600"/>
    <xdr:sp>
      <xdr:nvSpPr>
        <xdr:cNvPr id="7" name="Textfeld 8"/>
        <xdr:cNvSpPr txBox="1">
          <a:spLocks noChangeArrowheads="1"/>
        </xdr:cNvSpPr>
      </xdr:nvSpPr>
      <xdr:spPr>
        <a:xfrm>
          <a:off x="4714875" y="1333500"/>
          <a:ext cx="3000375" cy="6096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 )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=a_0+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∑_(k=1)^n▒</a:t>
          </a:r>
          <a:r>
            <a:rPr lang="en-US" cap="none" sz="1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[a_k∙cos(k∙ω_i ) </a:t>
          </a:r>
          <a:r>
            <a:rPr lang="en-US" cap="none" sz="1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+b_k∙sin(k∙ω_i )]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8</xdr:row>
      <xdr:rowOff>114300</xdr:rowOff>
    </xdr:from>
    <xdr:ext cx="1552575" cy="523875"/>
    <xdr:sp>
      <xdr:nvSpPr>
        <xdr:cNvPr id="1" name="Textfeld 1"/>
        <xdr:cNvSpPr txBox="1">
          <a:spLocks noChangeArrowheads="1"/>
        </xdr:cNvSpPr>
      </xdr:nvSpPr>
      <xdr:spPr>
        <a:xfrm>
          <a:off x="314325" y="1447800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a_0=1/(2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∙n)∙∑_(k=1)^n▒y_k </a:t>
          </a:r>
        </a:p>
      </xdr:txBody>
    </xdr:sp>
    <xdr:clientData/>
  </xdr:oneCellAnchor>
  <xdr:oneCellAnchor>
    <xdr:from>
      <xdr:col>3</xdr:col>
      <xdr:colOff>257175</xdr:colOff>
      <xdr:row>8</xdr:row>
      <xdr:rowOff>38100</xdr:rowOff>
    </xdr:from>
    <xdr:ext cx="5000625" cy="247650"/>
    <xdr:sp>
      <xdr:nvSpPr>
        <xdr:cNvPr id="2" name="Textfeld 2"/>
        <xdr:cNvSpPr txBox="1">
          <a:spLocks noChangeArrowheads="1"/>
        </xdr:cNvSpPr>
      </xdr:nvSpPr>
      <xdr:spPr>
        <a:xfrm>
          <a:off x="1905000" y="1371600"/>
          <a:ext cx="5000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i=1…n ;  n=Punkte (Stützstellen) bis zur Wiederholung (Periodizität) </a:t>
          </a:r>
        </a:p>
      </xdr:txBody>
    </xdr:sp>
    <xdr:clientData/>
  </xdr:oneCellAnchor>
  <xdr:oneCellAnchor>
    <xdr:from>
      <xdr:col>0</xdr:col>
      <xdr:colOff>466725</xdr:colOff>
      <xdr:row>11</xdr:row>
      <xdr:rowOff>133350</xdr:rowOff>
    </xdr:from>
    <xdr:ext cx="1847850" cy="533400"/>
    <xdr:sp>
      <xdr:nvSpPr>
        <xdr:cNvPr id="3" name="Textfeld 3"/>
        <xdr:cNvSpPr txBox="1">
          <a:spLocks noChangeArrowheads="1"/>
        </xdr:cNvSpPr>
      </xdr:nvSpPr>
      <xdr:spPr>
        <a:xfrm>
          <a:off x="466725" y="1952625"/>
          <a:ext cx="1847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a_i=1/n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∙∑_(k=1)^n▒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y_k∙cos(k∙ω_i )⁡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  <xdr:oneCellAnchor>
    <xdr:from>
      <xdr:col>0</xdr:col>
      <xdr:colOff>514350</xdr:colOff>
      <xdr:row>14</xdr:row>
      <xdr:rowOff>76200</xdr:rowOff>
    </xdr:from>
    <xdr:ext cx="1733550" cy="523875"/>
    <xdr:sp>
      <xdr:nvSpPr>
        <xdr:cNvPr id="4" name="Textfeld 4"/>
        <xdr:cNvSpPr txBox="1">
          <a:spLocks noChangeArrowheads="1"/>
        </xdr:cNvSpPr>
      </xdr:nvSpPr>
      <xdr:spPr>
        <a:xfrm>
          <a:off x="514350" y="2381250"/>
          <a:ext cx="17335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b_i=1/n∙∑_(k=1)^n▒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y_k∙sin(k∙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_i )⁡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</a:p>
      </xdr:txBody>
    </xdr:sp>
    <xdr:clientData/>
  </xdr:oneCellAnchor>
  <xdr:oneCellAnchor>
    <xdr:from>
      <xdr:col>0</xdr:col>
      <xdr:colOff>571500</xdr:colOff>
      <xdr:row>18</xdr:row>
      <xdr:rowOff>47625</xdr:rowOff>
    </xdr:from>
    <xdr:ext cx="3457575" cy="619125"/>
    <xdr:sp>
      <xdr:nvSpPr>
        <xdr:cNvPr id="5" name="Textfeld 5"/>
        <xdr:cNvSpPr txBox="1">
          <a:spLocks noChangeArrowheads="1"/>
        </xdr:cNvSpPr>
      </xdr:nvSpPr>
      <xdr:spPr>
        <a:xfrm>
          <a:off x="571500" y="3028950"/>
          <a:ext cx="34575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=a_0+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∑_(k=1)^n▒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[a_k∙cos(k∙ω_i )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+b_k∙sin(k∙ω_i )]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38100</xdr:colOff>
      <xdr:row>21</xdr:row>
      <xdr:rowOff>104775</xdr:rowOff>
    </xdr:from>
    <xdr:ext cx="5562600" cy="333375"/>
    <xdr:sp>
      <xdr:nvSpPr>
        <xdr:cNvPr id="6" name="Textfeld 6"/>
        <xdr:cNvSpPr txBox="1">
          <a:spLocks noChangeArrowheads="1"/>
        </xdr:cNvSpPr>
      </xdr:nvSpPr>
      <xdr:spPr>
        <a:xfrm>
          <a:off x="800100" y="3571875"/>
          <a:ext cx="5562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Wenn eine Länge die Basis ist,  ergibt sich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ω=2∙π∙x/l    bzw.  x=ω/(2∙π)∙l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352425</xdr:colOff>
      <xdr:row>13</xdr:row>
      <xdr:rowOff>9525</xdr:rowOff>
    </xdr:from>
    <xdr:ext cx="1714500" cy="828675"/>
    <xdr:sp>
      <xdr:nvSpPr>
        <xdr:cNvPr id="7" name="Textfeld 7"/>
        <xdr:cNvSpPr txBox="1">
          <a:spLocks noChangeArrowheads="1"/>
        </xdr:cNvSpPr>
      </xdr:nvSpPr>
      <xdr:spPr>
        <a:xfrm>
          <a:off x="2381250" y="2152650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a_1…a_(n/2  )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→a_1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…. a_24  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b_1  …b_(n/2)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→b_1  ….b_24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oneCellAnchor>
    <xdr:from>
      <xdr:col>3</xdr:col>
      <xdr:colOff>333375</xdr:colOff>
      <xdr:row>9</xdr:row>
      <xdr:rowOff>142875</xdr:rowOff>
    </xdr:from>
    <xdr:ext cx="2524125" cy="257175"/>
    <xdr:sp>
      <xdr:nvSpPr>
        <xdr:cNvPr id="8" name="Textfeld 8"/>
        <xdr:cNvSpPr txBox="1">
          <a:spLocks noChangeArrowheads="1"/>
        </xdr:cNvSpPr>
      </xdr:nvSpPr>
      <xdr:spPr>
        <a:xfrm>
          <a:off x="1981200" y="1638300"/>
          <a:ext cx="2524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=o)=y_1=y(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ω=2∙π)=y_(n+1)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10"/>
    <pageSetUpPr fitToPage="1"/>
  </sheetPr>
  <dimension ref="A1:O32"/>
  <sheetViews>
    <sheetView showGridLines="0" tabSelected="1" zoomScale="90" zoomScaleNormal="90" zoomScalePageLayoutView="0" workbookViewId="0" topLeftCell="A1">
      <selection activeCell="L5" sqref="L5"/>
    </sheetView>
  </sheetViews>
  <sheetFormatPr defaultColWidth="11.421875" defaultRowHeight="12.75"/>
  <cols>
    <col min="1" max="1" width="2.28125" style="0" bestFit="1" customWidth="1"/>
    <col min="2" max="2" width="7.421875" style="0" customWidth="1"/>
    <col min="3" max="3" width="5.8515625" style="0" customWidth="1"/>
    <col min="4" max="4" width="7.421875" style="0" customWidth="1"/>
    <col min="5" max="5" width="7.8515625" style="0" customWidth="1"/>
    <col min="6" max="6" width="9.140625" style="0" customWidth="1"/>
    <col min="7" max="7" width="4.28125" style="0" bestFit="1" customWidth="1"/>
    <col min="8" max="8" width="7.140625" style="0" customWidth="1"/>
    <col min="9" max="9" width="4.00390625" style="0" customWidth="1"/>
    <col min="10" max="11" width="7.7109375" style="0" customWidth="1"/>
    <col min="12" max="12" width="10.28125" style="0" customWidth="1"/>
  </cols>
  <sheetData>
    <row r="1" spans="1:11" ht="13.5" thickBot="1">
      <c r="A1" s="13"/>
      <c r="B1" s="13"/>
      <c r="C1" s="13"/>
      <c r="D1" s="13"/>
      <c r="E1" s="13"/>
      <c r="F1" s="13"/>
      <c r="G1" s="13"/>
      <c r="H1" s="13"/>
      <c r="I1" s="13"/>
      <c r="J1" s="13" t="s">
        <v>17</v>
      </c>
      <c r="K1" s="13"/>
    </row>
    <row r="2" spans="1:15" ht="91.5" customHeight="1" thickBot="1">
      <c r="A2" s="13"/>
      <c r="B2" s="114" t="s">
        <v>105</v>
      </c>
      <c r="C2" s="115"/>
      <c r="D2" s="115"/>
      <c r="E2" s="115"/>
      <c r="F2" s="115"/>
      <c r="G2" s="115"/>
      <c r="H2" s="115"/>
      <c r="I2" s="115"/>
      <c r="J2" s="115"/>
      <c r="K2" s="116"/>
      <c r="L2" s="120" t="s">
        <v>100</v>
      </c>
      <c r="M2" s="121"/>
      <c r="N2" s="121"/>
      <c r="O2" s="122"/>
    </row>
    <row r="3" spans="2:15" ht="12.75">
      <c r="B3" s="14"/>
      <c r="C3" s="110"/>
      <c r="D3" s="111"/>
      <c r="E3" s="111"/>
      <c r="F3" s="111"/>
      <c r="G3" s="112"/>
      <c r="H3" s="112"/>
      <c r="I3" s="112"/>
      <c r="J3" s="112"/>
      <c r="K3" s="113"/>
      <c r="L3" s="108">
        <v>0</v>
      </c>
      <c r="M3" s="15" t="s">
        <v>48</v>
      </c>
      <c r="N3" s="16" t="s">
        <v>48</v>
      </c>
      <c r="O3" s="16" t="s">
        <v>48</v>
      </c>
    </row>
    <row r="4" spans="2:15" ht="36" customHeight="1" thickBot="1">
      <c r="B4" s="104" t="s">
        <v>95</v>
      </c>
      <c r="C4" s="105"/>
      <c r="D4" s="105"/>
      <c r="E4" s="106"/>
      <c r="F4" s="107"/>
      <c r="G4" s="123"/>
      <c r="H4" s="124"/>
      <c r="I4" s="124"/>
      <c r="J4" s="125"/>
      <c r="K4" s="30" t="s">
        <v>60</v>
      </c>
      <c r="L4" s="109"/>
      <c r="M4" s="17" t="s">
        <v>48</v>
      </c>
      <c r="N4" s="18" t="s">
        <v>48</v>
      </c>
      <c r="O4" s="18" t="s">
        <v>48</v>
      </c>
    </row>
    <row r="5" spans="2:15" ht="32.25" customHeight="1" thickBot="1">
      <c r="B5" s="38" t="s">
        <v>61</v>
      </c>
      <c r="C5" s="39" t="s">
        <v>99</v>
      </c>
      <c r="D5" s="40" t="s">
        <v>101</v>
      </c>
      <c r="E5" s="34" t="s">
        <v>97</v>
      </c>
      <c r="F5" s="33" t="s">
        <v>98</v>
      </c>
      <c r="G5" s="117" t="s">
        <v>94</v>
      </c>
      <c r="H5" s="118"/>
      <c r="I5" s="118"/>
      <c r="J5" s="119"/>
      <c r="K5" s="26" t="s">
        <v>64</v>
      </c>
      <c r="L5" s="25">
        <v>289</v>
      </c>
      <c r="M5" s="31"/>
      <c r="N5" s="79" t="s">
        <v>48</v>
      </c>
      <c r="O5" s="79" t="s">
        <v>48</v>
      </c>
    </row>
    <row r="6" spans="2:15" ht="24" customHeight="1" thickBot="1">
      <c r="B6" s="76">
        <v>0</v>
      </c>
      <c r="C6" s="85" t="s">
        <v>102</v>
      </c>
      <c r="D6" s="75" t="s">
        <v>93</v>
      </c>
      <c r="E6" s="77" t="s">
        <v>103</v>
      </c>
      <c r="F6" s="86" t="s">
        <v>103</v>
      </c>
      <c r="G6" s="89" t="s">
        <v>90</v>
      </c>
      <c r="H6" s="90">
        <f>1/24*($F$7*COS($B6*$E$7)+$F$8*COS($B6*$E$8)+$F$9*COS($B6*$E$9)+$F$10*COS($B6*$E$10)+$F$11*COS($B6*$E$11)+$F$12*COS($B6*$E$12)+$F$13*COS($B6*$E$13)+$F$14*COS($B6*$E$14)+$F$15*COS($B6*$E$15)+$F$16*COS($B6*$E$16)+$F$17*COS($B6*$E$17)+$F$18*COS($B6*$E$18)+$F$19*COS($B6*$E$19)+$F$20*COS($B6*$E$20)+$F$21*COS($B6*$E$21)+$F$22*COS($B6*$E$22)+$F$23*COS($B6*$E$23)+$F$24*COS($B6*$E$24)+$F$25*COS($B6*$E$25)+$F$26*COS($B6*$E$26)+$F$27*COS($B6*$E$27)+$F$28*COS($B6*$E$28)+$F$29*COS($B6*$E$29)+$F$30*COS($B6*$E$30))</f>
        <v>0.83375</v>
      </c>
      <c r="I6" s="91" t="s">
        <v>92</v>
      </c>
      <c r="J6" s="92" t="s">
        <v>91</v>
      </c>
      <c r="K6" s="87" t="s">
        <v>104</v>
      </c>
      <c r="L6" s="78" t="s">
        <v>63</v>
      </c>
      <c r="M6" s="31" t="s">
        <v>96</v>
      </c>
      <c r="N6" s="79" t="s">
        <v>48</v>
      </c>
      <c r="O6" s="79" t="s">
        <v>48</v>
      </c>
    </row>
    <row r="7" spans="2:15" ht="16.5" thickBot="1" thickTop="1">
      <c r="B7" s="29">
        <v>1</v>
      </c>
      <c r="C7" s="35">
        <v>0</v>
      </c>
      <c r="D7" s="72">
        <v>4.3</v>
      </c>
      <c r="E7" s="41">
        <f aca="true" t="shared" si="0" ref="E7:E30">PI()/180*C7</f>
        <v>0</v>
      </c>
      <c r="F7" s="42">
        <f>D7/MAX($D$7:$D$30)</f>
        <v>0.43</v>
      </c>
      <c r="G7" s="93" t="s">
        <v>66</v>
      </c>
      <c r="H7" s="43">
        <f aca="true" t="shared" si="1" ref="H7:H17">1/12*($F$7*COS($B7*$E$7)+$F$8*COS($B7*$E$8)+$F$9*COS($B7*$E$9)+$F$10*COS($B7*$E$10)+$F$11*COS($B7*$E$11)+$F$12*COS($B7*$E$12)+$F$13*COS($B7*$E$13)+$F$14*COS($B7*$E$14)+$F$15*COS($B7*$E$15)+$F$16*COS($B7*$E$16)+$F$17*COS($B7*$E$17)+$F$18*COS($B7*$E$18)+$F$19*COS($B7*$E$19)+$F$20*COS($B7*$E$20)+$F$21*COS($B7*$E$21)+$F$22*COS($B7*$E$22)+$F$23*COS($B7*$E$23)+$F$24*COS($B7*$E$24)+$F$25*COS($B7*$E$25)+$F$26*COS($B7*$E$26)+$F$27*COS($B7*$E$27)+$F$28*COS($B7*$E$28)+$F$29*COS($B7*$E$29)+$F$30*COS($B7*$E$30))</f>
        <v>-0.2757858048906404</v>
      </c>
      <c r="I7" s="44" t="s">
        <v>78</v>
      </c>
      <c r="J7" s="45">
        <f aca="true" t="shared" si="2" ref="J7:J17">1/12*($F$7*SIN($B7*$E$7)+$F$8*SIN($B7*$E$8)+$F$9*SIN($B7*$E$9)+$F$10*SIN($B7*$E$10)+$F$11*SIN($B7*$E$11)+$F$12*SIN($B7*$E$12)+$F$13*SIN($B7*$E$13)+$F$14*SIN($B7*$E$14)+$F$15*SIN($B7*$E$15)+$F$16*SIN($B7*$E$16)+$F$17*SIN($B7*$E$17)+$F$18*SIN($B7*$E$18)+$F$19*SIN($B7*$E$19)+$F$20*SIN($B7*$E$20)+$F$21*SIN($B7*$E$21)+$F$22*SIN($B7*$E$22)+$F$23*SIN($B7*$E$23)+$F$24*SIN($B7*$E$24)+$F$25*SIN($B7*$E$25)+$F$26*SIN($B7*$E$26)+$F$27*SIN($B7*$E$27)+$F$28*SIN($B7*$E$28)+$F$29*SIN($B7*$E$29)+$F$30*SIN($B7*$E$30))</f>
        <v>3.353798720221827E-17</v>
      </c>
      <c r="K7" s="46">
        <f aca="true" t="shared" si="3" ref="K7:K31">($H$6+$H$7*COS(1*E7)+$H$8*COS(2*E7)+$H$9*COS(3*E7)+$H$10*COS(4*E7)+$H$11*COS(5*E7)+$H$12*COS(6*E7)+$H$13*COS(7*E7)+$H$14*COS(8*E7)+$H$15*COS(9*E7)+$H$16*COS(10*E7)+$H$17*COS(11*E7)+$H$18*COS(12*E7)+$J$7*SIN(1*E7)+$J$8*SIN(2*E7)+$J$9*SIN(3*E7)+$J$10*SIN(4*E7)+$J$11*SIN(5*E7)+$J$12*SIN(6*E7)+$J$13*SIN(7*E7)+$J$14*SIN(8*E7)+$J$15*SIN(9*E7)+$J$16*SIN(10*E7)+$J$17*SIN(11*E7)+$J$18*SIN(12*E7))</f>
        <v>0.42999999999999833</v>
      </c>
      <c r="L7" s="80">
        <f>PI()/180*L5</f>
        <v>5.044001538263612</v>
      </c>
      <c r="M7" s="103">
        <f>($H$6+$H$7*COS(1*L7)+$H$8*COS(2*L7)+$H$9*COS(3*L7)+$H$10*COS(4*L7)+$H$11*COS(5*L7)+$H$12*COS(6*L7)+$H$13*COS(7*L7)+$H$14*COS(8*L7)+$H$15*COS(9*L7)+$H$16*COS(10*L7)+$H$17*COS(11*L7)+$H$18*COS(12*L7)+$J$7*SIN(1*L7)+$J$8*SIN(2*L7)+$J$9*SIN(3*L7)+$J$10*SIN(4*L7)+$J$11*SIN(5*L7)+$J$12*SIN(6*L7)+$J$13*SIN(7*L7)+$J$14*SIN(8*L7)+$J$15*SIN(9*L7)+$J$16*SIN(10*L7)+$J$17*SIN(11*L7)+$J$18*SIN(12*L7))</f>
        <v>0.9226798410732259</v>
      </c>
      <c r="N7" s="81">
        <f>1/12*($F$7*SIN($B7*$E$7)+$F$8*SIN($B7*$E$8)+$F$9*SIN($B7*$E$9)+$F$10*SIN($B7*$E$10)+$F$11*SIN($B7*$E$11)+$F$12*SIN($B7*$E$12)+$F$13*SIN($B7*$E$13)+$F$14*SIN($B7*$E$14)+$F$15*SIN($B7*$E$15)+$F$16*SIN($B7*$E$16)+$F$17*SIN($B7*$E$17)+$F$18*SIN($B7*$E$18)+$F$19*SIN($B7*$E$19)+$F$20*SIN($B7*$E$20)+$F$21*SIN($B7*$E$21)+$F$22*SIN($B7*$E$22)+$F$23*SIN($B7*$E$23)+$F$24*SIN($B7*$E$24)+$F$25*SIN($B7*$E$25)+$F$26*SIN($B7*$E$26)+$F$27*SIN($B7*$E$27)+$F$28*SIN($B7*$E$28)+$F$29*SIN($B7*$E$29)+$F$30*SIN($B7*$E$30))</f>
        <v>3.353798720221827E-17</v>
      </c>
      <c r="O7" s="79" t="s">
        <v>48</v>
      </c>
    </row>
    <row r="8" spans="2:15" ht="15">
      <c r="B8" s="19">
        <v>2</v>
      </c>
      <c r="C8" s="36">
        <f aca="true" t="shared" si="4" ref="C8:C31">(B8-1)*15</f>
        <v>15</v>
      </c>
      <c r="D8" s="73">
        <v>4.4</v>
      </c>
      <c r="E8" s="47">
        <f t="shared" si="0"/>
        <v>0.2617993877991494</v>
      </c>
      <c r="F8" s="48">
        <f aca="true" t="shared" si="5" ref="F8:F31">D8/MAX($D$7:$D$30)</f>
        <v>0.44000000000000006</v>
      </c>
      <c r="G8" s="94" t="s">
        <v>67</v>
      </c>
      <c r="H8" s="98">
        <f t="shared" si="1"/>
        <v>-0.14611215932167743</v>
      </c>
      <c r="I8" s="53" t="s">
        <v>79</v>
      </c>
      <c r="J8" s="99">
        <f t="shared" si="2"/>
        <v>6.938893903907228E-17</v>
      </c>
      <c r="K8" s="49">
        <f t="shared" si="3"/>
        <v>0.44000000000000195</v>
      </c>
      <c r="L8" s="82">
        <v>1</v>
      </c>
      <c r="M8" s="79" t="s">
        <v>48</v>
      </c>
      <c r="N8" s="81">
        <f>1/12*($F$7*SIN($B8*$E$7)+$F$8*SIN($B8*$E$8)+$F$9*SIN($B8*$E$9)+$F$10*SIN($B8*$E$10)+$F$11*SIN($B8*$E$11)+$F$12*SIN($B8*$E$12)+$F$13*SIN($B8*$E$13)+$F$14*SIN($B8*$E$14)+$F$15*SIN($B8*$E$15)+$F$16*SIN($B8*$E$16)+$F$17*SIN($B8*$E$17)+$F$18*SIN($B8*$E$18)+$F$19*SIN($B8*$E$19)+$F$20*SIN($B8*$E$20)+$F$21*SIN($B8*$E$21)+$F$22*SIN($B8*$E$22)+$F$23*SIN($B8*$E$23)+$F$24*SIN($B8*$E$24)+$F$25*SIN($B8*$E$25)+$F$26*SIN($B8*$E$26)+$F$27*SIN($B8*$E$27)+$F$28*SIN($B8*$E$28)+$F$29*SIN($B8*$E$29)+$F$30*SIN($B8*$E$30))</f>
        <v>6.938893903907228E-17</v>
      </c>
      <c r="O8" s="79" t="s">
        <v>48</v>
      </c>
    </row>
    <row r="9" spans="2:15" ht="15.75" thickBot="1">
      <c r="B9" s="19">
        <v>3</v>
      </c>
      <c r="C9" s="36">
        <f t="shared" si="4"/>
        <v>30</v>
      </c>
      <c r="D9" s="73">
        <v>5</v>
      </c>
      <c r="E9" s="47">
        <f t="shared" si="0"/>
        <v>0.5235987755982988</v>
      </c>
      <c r="F9" s="48">
        <f t="shared" si="5"/>
        <v>0.5</v>
      </c>
      <c r="G9" s="94" t="s">
        <v>68</v>
      </c>
      <c r="H9" s="98">
        <f t="shared" si="1"/>
        <v>-0.02713029098841982</v>
      </c>
      <c r="I9" s="53" t="s">
        <v>80</v>
      </c>
      <c r="J9" s="99">
        <f t="shared" si="2"/>
        <v>1.572815951552305E-16</v>
      </c>
      <c r="K9" s="49">
        <f t="shared" si="3"/>
        <v>0.4999999999999992</v>
      </c>
      <c r="L9" s="83" t="s">
        <v>48</v>
      </c>
      <c r="M9" s="84" t="s">
        <v>48</v>
      </c>
      <c r="N9" s="81">
        <f>1/12*($F$7*SIN($B9*$E$7)+$F$8*SIN($B9*$E$8)+$F$9*SIN($B9*$E$9)+$F$10*SIN($B9*$E$10)+$F$11*SIN($B9*$E$11)+$F$12*SIN($B9*$E$12)+$F$13*SIN($B9*$E$13)+$F$14*SIN($B9*$E$14)+$F$15*SIN($B9*$E$15)+$F$16*SIN($B9*$E$16)+$F$17*SIN($B9*$E$17)+$F$18*SIN($B9*$E$18)+$F$19*SIN($B9*$E$19)+$F$20*SIN($B9*$E$20)+$F$21*SIN($B9*$E$21)+$F$22*SIN($B9*$E$22)+$F$23*SIN($B9*$E$23)+$F$24*SIN($B9*$E$24)+$F$25*SIN($B9*$E$25)+$F$26*SIN($B9*$E$26)+$F$27*SIN($B9*$E$27)+$F$28*SIN($B9*$E$28)+$F$29*SIN($B9*$E$29)+$F$30*SIN($B9*$E$30))</f>
        <v>1.572815951552305E-16</v>
      </c>
      <c r="O9" s="84" t="s">
        <v>48</v>
      </c>
    </row>
    <row r="10" spans="2:11" ht="15.75">
      <c r="B10" s="19">
        <v>4</v>
      </c>
      <c r="C10" s="36">
        <f t="shared" si="4"/>
        <v>45</v>
      </c>
      <c r="D10" s="73">
        <v>6</v>
      </c>
      <c r="E10" s="47">
        <f t="shared" si="0"/>
        <v>0.7853981633974483</v>
      </c>
      <c r="F10" s="48">
        <f t="shared" si="5"/>
        <v>0.6</v>
      </c>
      <c r="G10" s="94" t="s">
        <v>69</v>
      </c>
      <c r="H10" s="98">
        <f t="shared" si="1"/>
        <v>0.026666666666666547</v>
      </c>
      <c r="I10" s="53" t="s">
        <v>81</v>
      </c>
      <c r="J10" s="99">
        <f t="shared" si="2"/>
        <v>1.0177044392397268E-16</v>
      </c>
      <c r="K10" s="49">
        <f t="shared" si="3"/>
        <v>0.6000000000000019</v>
      </c>
    </row>
    <row r="11" spans="2:11" ht="15.75">
      <c r="B11" s="19">
        <v>5</v>
      </c>
      <c r="C11" s="36">
        <f t="shared" si="4"/>
        <v>60</v>
      </c>
      <c r="D11" s="73">
        <v>8</v>
      </c>
      <c r="E11" s="47">
        <f t="shared" si="0"/>
        <v>1.0471975511965976</v>
      </c>
      <c r="F11" s="48">
        <f t="shared" si="5"/>
        <v>0.8</v>
      </c>
      <c r="G11" s="94" t="s">
        <v>70</v>
      </c>
      <c r="H11" s="98">
        <f t="shared" si="1"/>
        <v>0.02293674296582853</v>
      </c>
      <c r="I11" s="53" t="s">
        <v>82</v>
      </c>
      <c r="J11" s="99">
        <f t="shared" si="2"/>
        <v>2.220446049250313E-16</v>
      </c>
      <c r="K11" s="49">
        <f t="shared" si="3"/>
        <v>0.7999999999999979</v>
      </c>
    </row>
    <row r="12" spans="2:11" ht="15">
      <c r="B12" s="19">
        <v>6</v>
      </c>
      <c r="C12" s="36">
        <f t="shared" si="4"/>
        <v>75</v>
      </c>
      <c r="D12" s="73">
        <v>9.5</v>
      </c>
      <c r="E12" s="47">
        <f t="shared" si="0"/>
        <v>1.3089969389957472</v>
      </c>
      <c r="F12" s="48">
        <f t="shared" si="5"/>
        <v>0.95</v>
      </c>
      <c r="G12" s="94" t="s">
        <v>71</v>
      </c>
      <c r="H12" s="98">
        <f t="shared" si="1"/>
        <v>0.0024999999999994887</v>
      </c>
      <c r="I12" s="53" t="s">
        <v>83</v>
      </c>
      <c r="J12" s="99">
        <f t="shared" si="2"/>
        <v>-1.1102230246251565E-16</v>
      </c>
      <c r="K12" s="49">
        <f t="shared" si="3"/>
        <v>0.9500000000000001</v>
      </c>
    </row>
    <row r="13" spans="2:11" ht="15">
      <c r="B13" s="20">
        <v>7</v>
      </c>
      <c r="C13" s="35">
        <f t="shared" si="4"/>
        <v>90</v>
      </c>
      <c r="D13" s="72">
        <v>10</v>
      </c>
      <c r="E13" s="41">
        <f t="shared" si="0"/>
        <v>1.5707963267948966</v>
      </c>
      <c r="F13" s="42">
        <f t="shared" si="5"/>
        <v>1</v>
      </c>
      <c r="G13" s="95" t="s">
        <v>72</v>
      </c>
      <c r="H13" s="43">
        <f t="shared" si="1"/>
        <v>-0.006932509001755763</v>
      </c>
      <c r="I13" s="50" t="s">
        <v>84</v>
      </c>
      <c r="J13" s="45">
        <f t="shared" si="2"/>
        <v>6.522560269672795E-16</v>
      </c>
      <c r="K13" s="49">
        <f t="shared" si="3"/>
        <v>1.0000000000000009</v>
      </c>
    </row>
    <row r="14" spans="2:11" ht="15">
      <c r="B14" s="19">
        <v>8</v>
      </c>
      <c r="C14" s="36">
        <f t="shared" si="4"/>
        <v>105</v>
      </c>
      <c r="D14" s="73">
        <v>10</v>
      </c>
      <c r="E14" s="47">
        <f t="shared" si="0"/>
        <v>1.8325957145940461</v>
      </c>
      <c r="F14" s="48">
        <f t="shared" si="5"/>
        <v>1</v>
      </c>
      <c r="G14" s="94" t="s">
        <v>73</v>
      </c>
      <c r="H14" s="98">
        <f t="shared" si="1"/>
        <v>-0.004999999999999412</v>
      </c>
      <c r="I14" s="53" t="s">
        <v>85</v>
      </c>
      <c r="J14" s="99">
        <f t="shared" si="2"/>
        <v>-7.401486830834377E-17</v>
      </c>
      <c r="K14" s="49">
        <f t="shared" si="3"/>
        <v>0.9999999999999992</v>
      </c>
    </row>
    <row r="15" spans="2:11" ht="15">
      <c r="B15" s="19">
        <v>9</v>
      </c>
      <c r="C15" s="36">
        <f t="shared" si="4"/>
        <v>120</v>
      </c>
      <c r="D15" s="73">
        <v>10</v>
      </c>
      <c r="E15" s="47">
        <f t="shared" si="0"/>
        <v>2.0943951023931953</v>
      </c>
      <c r="F15" s="48">
        <f t="shared" si="5"/>
        <v>1</v>
      </c>
      <c r="G15" s="94" t="s">
        <v>74</v>
      </c>
      <c r="H15" s="98">
        <f t="shared" si="1"/>
        <v>-0.001203042344912831</v>
      </c>
      <c r="I15" s="53" t="s">
        <v>86</v>
      </c>
      <c r="J15" s="99">
        <f t="shared" si="2"/>
        <v>-6.29126380620922E-16</v>
      </c>
      <c r="K15" s="49">
        <f t="shared" si="3"/>
        <v>1.0000000000000022</v>
      </c>
    </row>
    <row r="16" spans="2:11" ht="15">
      <c r="B16" s="21">
        <v>10</v>
      </c>
      <c r="C16" s="36">
        <f t="shared" si="4"/>
        <v>135</v>
      </c>
      <c r="D16" s="73">
        <v>10</v>
      </c>
      <c r="E16" s="52">
        <f t="shared" si="0"/>
        <v>2.356194490192345</v>
      </c>
      <c r="F16" s="48">
        <f t="shared" si="5"/>
        <v>1</v>
      </c>
      <c r="G16" s="96" t="s">
        <v>75</v>
      </c>
      <c r="H16" s="98">
        <f t="shared" si="1"/>
        <v>0.0011121593216759742</v>
      </c>
      <c r="I16" s="53" t="s">
        <v>87</v>
      </c>
      <c r="J16" s="99">
        <f t="shared" si="2"/>
        <v>8.095376221225099E-16</v>
      </c>
      <c r="K16" s="49">
        <f t="shared" si="3"/>
        <v>0.9999999999999982</v>
      </c>
    </row>
    <row r="17" spans="2:11" ht="15">
      <c r="B17" s="19">
        <v>11</v>
      </c>
      <c r="C17" s="36">
        <f t="shared" si="4"/>
        <v>150</v>
      </c>
      <c r="D17" s="73">
        <v>10</v>
      </c>
      <c r="E17" s="47">
        <f t="shared" si="0"/>
        <v>2.6179938779914944</v>
      </c>
      <c r="F17" s="48">
        <f t="shared" si="5"/>
        <v>1</v>
      </c>
      <c r="G17" s="94" t="s">
        <v>76</v>
      </c>
      <c r="H17" s="98">
        <f t="shared" si="1"/>
        <v>0.0031149042598999964</v>
      </c>
      <c r="I17" s="53" t="s">
        <v>88</v>
      </c>
      <c r="J17" s="99">
        <f t="shared" si="2"/>
        <v>2.9952892018532868E-16</v>
      </c>
      <c r="K17" s="49">
        <f t="shared" si="3"/>
        <v>1.0000000000000004</v>
      </c>
    </row>
    <row r="18" spans="2:11" ht="15.75" thickBot="1">
      <c r="B18" s="19">
        <v>12</v>
      </c>
      <c r="C18" s="36">
        <f t="shared" si="4"/>
        <v>165</v>
      </c>
      <c r="D18" s="73">
        <v>10</v>
      </c>
      <c r="E18" s="47">
        <f t="shared" si="0"/>
        <v>2.8797932657906435</v>
      </c>
      <c r="F18" s="48">
        <f t="shared" si="5"/>
        <v>1</v>
      </c>
      <c r="G18" s="97" t="s">
        <v>77</v>
      </c>
      <c r="H18" s="100">
        <f>1/24*($F$7*COS($B18*$E$7)+$F$8*COS($B18*$E$8)+$F$9*COS($B18*$E$9)+$F$10*COS($B18*$E$10)+$F$11*COS($B18*$E$11)+$F$12*COS($B18*$E$12)+$F$13*COS($B18*$E$13)+$F$14*COS($B18*$E$14)+$F$15*COS($B18*$E$15)+$F$16*COS($B18*$E$16)+$F$17*COS($B18*$E$17)+$F$18*COS($B18*$E$18)+$F$19*COS($B18*$E$19)+$F$20*COS($B18*$E$20)+$F$21*COS($B18*$E$21)+$F$22*COS($B18*$E$22)+$F$23*COS($B18*$E$23)+$F$24*COS($B18*$E$24)+$F$25*COS($B18*$E$25)+$F$26*COS($B18*$E$26)+$F$27*COS($B18*$E$27)+$F$28*COS($B18*$E$28)+$F$29*COS($B18*$E$29)+$F$30*COS($B18*$E$30))</f>
        <v>0.002083333333333335</v>
      </c>
      <c r="I18" s="101" t="s">
        <v>89</v>
      </c>
      <c r="J18" s="102">
        <f>0*1/24*($F$7*SIN($B18*$E$7)+$F$8*SIN($B18*$E$8)+$F$9*SIN($B18*$E$9)+$F$10*SIN($B18*$E$10)+$F$11*SIN($B18*$E$11)+$F$12*SIN($B18*$E$12)+$F$13*SIN($B18*$E$13)+$F$14*SIN($B18*$E$14)+$F$15*SIN($B18*$E$15)+$F$16*SIN($B18*$E$16)+$F$17*SIN($B18*$E$17)+$F$18*SIN($B18*$E$18)+$F$19*SIN($B18*$E$19)+$F$20*SIN($B18*$E$20)+$F$21*SIN($B18*$E$21)+$F$22*SIN($B18*$E$22)+$F$23*SIN($B18*$E$23)+$F$24*SIN($B18*$E$24)+$F$25*SIN($B18*$E$25)+$F$26*SIN($B18*$E$26)+$F$27*SIN($B18*$E$27)+$F$28*SIN($B18*$E$28)+$F$29*SIN($B18*$E$29)+$F$30*SIN($B18*$E$30))</f>
        <v>0</v>
      </c>
      <c r="K18" s="49">
        <f t="shared" si="3"/>
        <v>1.0000000000000007</v>
      </c>
    </row>
    <row r="19" spans="2:11" ht="13.5">
      <c r="B19" s="20">
        <v>13</v>
      </c>
      <c r="C19" s="35">
        <f t="shared" si="4"/>
        <v>180</v>
      </c>
      <c r="D19" s="72">
        <v>10</v>
      </c>
      <c r="E19" s="41">
        <f t="shared" si="0"/>
        <v>3.141592653589793</v>
      </c>
      <c r="F19" s="42">
        <f t="shared" si="5"/>
        <v>1</v>
      </c>
      <c r="G19" s="88" t="s">
        <v>91</v>
      </c>
      <c r="H19" s="55" t="s">
        <v>91</v>
      </c>
      <c r="I19" s="88" t="s">
        <v>91</v>
      </c>
      <c r="J19" s="56" t="s">
        <v>91</v>
      </c>
      <c r="K19" s="49">
        <f t="shared" si="3"/>
        <v>0.9999999999999989</v>
      </c>
    </row>
    <row r="20" spans="2:11" ht="13.5">
      <c r="B20" s="19">
        <v>14</v>
      </c>
      <c r="C20" s="36">
        <f t="shared" si="4"/>
        <v>195</v>
      </c>
      <c r="D20" s="73">
        <v>10</v>
      </c>
      <c r="E20" s="47">
        <f t="shared" si="0"/>
        <v>3.4033920413889427</v>
      </c>
      <c r="F20" s="48">
        <f t="shared" si="5"/>
        <v>1</v>
      </c>
      <c r="G20" s="57" t="s">
        <v>91</v>
      </c>
      <c r="H20" s="58" t="s">
        <v>91</v>
      </c>
      <c r="I20" s="57" t="s">
        <v>91</v>
      </c>
      <c r="J20" s="59" t="s">
        <v>91</v>
      </c>
      <c r="K20" s="49">
        <f t="shared" si="3"/>
        <v>0.9999999999999997</v>
      </c>
    </row>
    <row r="21" spans="2:11" ht="13.5">
      <c r="B21" s="19">
        <v>15</v>
      </c>
      <c r="C21" s="36">
        <f t="shared" si="4"/>
        <v>210</v>
      </c>
      <c r="D21" s="73">
        <v>10</v>
      </c>
      <c r="E21" s="47">
        <f t="shared" si="0"/>
        <v>3.6651914291880923</v>
      </c>
      <c r="F21" s="48">
        <f t="shared" si="5"/>
        <v>1</v>
      </c>
      <c r="G21" s="57" t="s">
        <v>91</v>
      </c>
      <c r="H21" s="58" t="s">
        <v>91</v>
      </c>
      <c r="I21" s="57" t="s">
        <v>91</v>
      </c>
      <c r="J21" s="59" t="s">
        <v>91</v>
      </c>
      <c r="K21" s="49">
        <f t="shared" si="3"/>
        <v>0.9999999999999988</v>
      </c>
    </row>
    <row r="22" spans="2:11" ht="13.5">
      <c r="B22" s="19">
        <v>16</v>
      </c>
      <c r="C22" s="36">
        <f t="shared" si="4"/>
        <v>225</v>
      </c>
      <c r="D22" s="73">
        <v>10</v>
      </c>
      <c r="E22" s="47">
        <f t="shared" si="0"/>
        <v>3.9269908169872414</v>
      </c>
      <c r="F22" s="48">
        <f t="shared" si="5"/>
        <v>1</v>
      </c>
      <c r="G22" s="57" t="s">
        <v>91</v>
      </c>
      <c r="H22" s="58" t="s">
        <v>91</v>
      </c>
      <c r="I22" s="57" t="s">
        <v>91</v>
      </c>
      <c r="J22" s="59" t="s">
        <v>91</v>
      </c>
      <c r="K22" s="49">
        <f t="shared" si="3"/>
        <v>1.0000000000000016</v>
      </c>
    </row>
    <row r="23" spans="2:11" ht="13.5">
      <c r="B23" s="19">
        <v>17</v>
      </c>
      <c r="C23" s="36">
        <f t="shared" si="4"/>
        <v>240</v>
      </c>
      <c r="D23" s="73">
        <v>10</v>
      </c>
      <c r="E23" s="47">
        <f t="shared" si="0"/>
        <v>4.1887902047863905</v>
      </c>
      <c r="F23" s="48">
        <f t="shared" si="5"/>
        <v>1</v>
      </c>
      <c r="G23" s="57" t="s">
        <v>91</v>
      </c>
      <c r="H23" s="58" t="s">
        <v>91</v>
      </c>
      <c r="I23" s="57" t="s">
        <v>91</v>
      </c>
      <c r="J23" s="59" t="s">
        <v>91</v>
      </c>
      <c r="K23" s="49">
        <f t="shared" si="3"/>
        <v>1.0000000000000002</v>
      </c>
    </row>
    <row r="24" spans="2:11" ht="13.5">
      <c r="B24" s="19">
        <v>18</v>
      </c>
      <c r="C24" s="36">
        <f t="shared" si="4"/>
        <v>255</v>
      </c>
      <c r="D24" s="73">
        <v>10</v>
      </c>
      <c r="E24" s="47">
        <f t="shared" si="0"/>
        <v>4.4505895925855405</v>
      </c>
      <c r="F24" s="48">
        <f t="shared" si="5"/>
        <v>1</v>
      </c>
      <c r="G24" s="57" t="s">
        <v>91</v>
      </c>
      <c r="H24" s="58" t="s">
        <v>91</v>
      </c>
      <c r="I24" s="57" t="s">
        <v>91</v>
      </c>
      <c r="J24" s="59" t="s">
        <v>91</v>
      </c>
      <c r="K24" s="49">
        <f t="shared" si="3"/>
        <v>0.9999999999999977</v>
      </c>
    </row>
    <row r="25" spans="2:11" ht="13.5">
      <c r="B25" s="20">
        <v>19</v>
      </c>
      <c r="C25" s="35">
        <f t="shared" si="4"/>
        <v>270</v>
      </c>
      <c r="D25" s="72">
        <v>10</v>
      </c>
      <c r="E25" s="41">
        <f t="shared" si="0"/>
        <v>4.71238898038469</v>
      </c>
      <c r="F25" s="42">
        <f t="shared" si="5"/>
        <v>1</v>
      </c>
      <c r="G25" s="54" t="s">
        <v>91</v>
      </c>
      <c r="H25" s="55" t="s">
        <v>91</v>
      </c>
      <c r="I25" s="54" t="s">
        <v>91</v>
      </c>
      <c r="J25" s="56" t="s">
        <v>91</v>
      </c>
      <c r="K25" s="49">
        <f t="shared" si="3"/>
        <v>1.000000000000004</v>
      </c>
    </row>
    <row r="26" spans="2:11" ht="13.5">
      <c r="B26" s="19">
        <v>20</v>
      </c>
      <c r="C26" s="36">
        <f t="shared" si="4"/>
        <v>285</v>
      </c>
      <c r="D26" s="73">
        <v>9.5</v>
      </c>
      <c r="E26" s="47">
        <f t="shared" si="0"/>
        <v>4.974188368183839</v>
      </c>
      <c r="F26" s="48">
        <f t="shared" si="5"/>
        <v>0.95</v>
      </c>
      <c r="G26" s="57" t="s">
        <v>91</v>
      </c>
      <c r="H26" s="58" t="s">
        <v>91</v>
      </c>
      <c r="I26" s="57" t="s">
        <v>91</v>
      </c>
      <c r="J26" s="59" t="s">
        <v>91</v>
      </c>
      <c r="K26" s="49">
        <f t="shared" si="3"/>
        <v>0.9499999999999976</v>
      </c>
    </row>
    <row r="27" spans="2:11" ht="13.5">
      <c r="B27" s="19">
        <v>21</v>
      </c>
      <c r="C27" s="36">
        <f t="shared" si="4"/>
        <v>300</v>
      </c>
      <c r="D27" s="73">
        <v>8</v>
      </c>
      <c r="E27" s="47">
        <f t="shared" si="0"/>
        <v>5.235987755982989</v>
      </c>
      <c r="F27" s="48">
        <f t="shared" si="5"/>
        <v>0.8</v>
      </c>
      <c r="G27" s="57" t="s">
        <v>91</v>
      </c>
      <c r="H27" s="58" t="s">
        <v>91</v>
      </c>
      <c r="I27" s="57" t="s">
        <v>91</v>
      </c>
      <c r="J27" s="59" t="s">
        <v>91</v>
      </c>
      <c r="K27" s="49">
        <f t="shared" si="3"/>
        <v>0.7999999999999993</v>
      </c>
    </row>
    <row r="28" spans="2:11" ht="13.5">
      <c r="B28" s="19">
        <v>22</v>
      </c>
      <c r="C28" s="36">
        <f t="shared" si="4"/>
        <v>315</v>
      </c>
      <c r="D28" s="73">
        <v>6</v>
      </c>
      <c r="E28" s="47">
        <f t="shared" si="0"/>
        <v>5.497787143782138</v>
      </c>
      <c r="F28" s="48">
        <f t="shared" si="5"/>
        <v>0.6</v>
      </c>
      <c r="G28" s="57" t="s">
        <v>91</v>
      </c>
      <c r="H28" s="58" t="s">
        <v>91</v>
      </c>
      <c r="I28" s="57" t="s">
        <v>91</v>
      </c>
      <c r="J28" s="59" t="s">
        <v>91</v>
      </c>
      <c r="K28" s="49">
        <f t="shared" si="3"/>
        <v>0.6000000000000014</v>
      </c>
    </row>
    <row r="29" spans="2:11" ht="13.5">
      <c r="B29" s="19">
        <v>23</v>
      </c>
      <c r="C29" s="36">
        <f t="shared" si="4"/>
        <v>330</v>
      </c>
      <c r="D29" s="73">
        <v>5</v>
      </c>
      <c r="E29" s="47">
        <f t="shared" si="0"/>
        <v>5.759586531581287</v>
      </c>
      <c r="F29" s="48">
        <f t="shared" si="5"/>
        <v>0.5</v>
      </c>
      <c r="G29" s="57" t="s">
        <v>91</v>
      </c>
      <c r="H29" s="58" t="s">
        <v>91</v>
      </c>
      <c r="I29" s="57" t="s">
        <v>91</v>
      </c>
      <c r="J29" s="59" t="s">
        <v>91</v>
      </c>
      <c r="K29" s="49">
        <f t="shared" si="3"/>
        <v>0.49999999999999956</v>
      </c>
    </row>
    <row r="30" spans="1:11" ht="14.25" thickBot="1">
      <c r="A30" s="24"/>
      <c r="B30" s="27">
        <v>24</v>
      </c>
      <c r="C30" s="37">
        <f t="shared" si="4"/>
        <v>345</v>
      </c>
      <c r="D30" s="74">
        <v>4.4</v>
      </c>
      <c r="E30" s="60">
        <f t="shared" si="0"/>
        <v>6.021385919380437</v>
      </c>
      <c r="F30" s="61">
        <f t="shared" si="5"/>
        <v>0.44000000000000006</v>
      </c>
      <c r="G30" s="62" t="s">
        <v>91</v>
      </c>
      <c r="H30" s="63" t="s">
        <v>91</v>
      </c>
      <c r="I30" s="62" t="s">
        <v>91</v>
      </c>
      <c r="J30" s="64" t="s">
        <v>91</v>
      </c>
      <c r="K30" s="65">
        <f t="shared" si="3"/>
        <v>0.4399999999999999</v>
      </c>
    </row>
    <row r="31" spans="1:11" ht="14.25" thickTop="1">
      <c r="A31" s="24"/>
      <c r="B31" s="28">
        <v>25</v>
      </c>
      <c r="C31" s="35">
        <f t="shared" si="4"/>
        <v>360</v>
      </c>
      <c r="D31" s="32">
        <f>D7</f>
        <v>4.3</v>
      </c>
      <c r="E31" s="51">
        <f>2*PI()</f>
        <v>6.283185307179586</v>
      </c>
      <c r="F31" s="42">
        <f t="shared" si="5"/>
        <v>0.43</v>
      </c>
      <c r="G31" s="44" t="s">
        <v>91</v>
      </c>
      <c r="H31" s="51" t="s">
        <v>91</v>
      </c>
      <c r="I31" s="44" t="s">
        <v>91</v>
      </c>
      <c r="J31" s="66" t="s">
        <v>91</v>
      </c>
      <c r="K31" s="67">
        <f t="shared" si="3"/>
        <v>0.42999999999999833</v>
      </c>
    </row>
    <row r="32" spans="2:11" ht="14.25" thickBot="1">
      <c r="B32" s="22"/>
      <c r="C32" s="23"/>
      <c r="D32" s="23"/>
      <c r="E32" s="68"/>
      <c r="F32" s="69">
        <f>SUM(F7:F30)/24</f>
        <v>0.8337500000000001</v>
      </c>
      <c r="G32" s="70"/>
      <c r="H32" s="70" t="s">
        <v>62</v>
      </c>
      <c r="I32" s="68"/>
      <c r="J32" s="68"/>
      <c r="K32" s="71" t="s">
        <v>65</v>
      </c>
    </row>
  </sheetData>
  <sheetProtection sheet="1" objects="1" scenarios="1" selectLockedCells="1"/>
  <mergeCells count="7">
    <mergeCell ref="B4:F4"/>
    <mergeCell ref="L3:L4"/>
    <mergeCell ref="C3:K3"/>
    <mergeCell ref="B2:K2"/>
    <mergeCell ref="G5:J5"/>
    <mergeCell ref="L2:O2"/>
    <mergeCell ref="G4:J4"/>
  </mergeCells>
  <printOptions/>
  <pageMargins left="0.25" right="0.25" top="0.75" bottom="0.75" header="0.3" footer="0.3"/>
  <pageSetup fitToHeight="1" fitToWidth="1" horizontalDpi="600" verticalDpi="600" orientation="landscape" paperSize="9" scale="87" r:id="rId2"/>
  <headerFooter alignWithMargins="0">
    <oddFooter>&amp;L&amp;8www.jbladt.jimdo.com&amp;R
&amp;8Bladt: 21.11.2014
geändert: &amp;D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A16"/>
  <sheetViews>
    <sheetView showGridLines="0" zoomScalePageLayoutView="0" workbookViewId="0" topLeftCell="A1">
      <selection activeCell="O12" sqref="O12"/>
    </sheetView>
  </sheetViews>
  <sheetFormatPr defaultColWidth="11.421875" defaultRowHeight="12.75"/>
  <cols>
    <col min="2" max="2" width="7.421875" style="0" customWidth="1"/>
    <col min="3" max="3" width="5.8515625" style="0" customWidth="1"/>
    <col min="4" max="4" width="5.7109375" style="0" customWidth="1"/>
    <col min="5" max="5" width="8.421875" style="0" bestFit="1" customWidth="1"/>
    <col min="6" max="6" width="6.7109375" style="0" customWidth="1"/>
    <col min="7" max="7" width="7.140625" style="0" customWidth="1"/>
    <col min="8" max="8" width="4.421875" style="0" customWidth="1"/>
    <col min="9" max="9" width="7.7109375" style="0" customWidth="1"/>
    <col min="10" max="10" width="10.28125" style="0" customWidth="1"/>
  </cols>
  <sheetData>
    <row r="3" ht="13.5">
      <c r="A3" s="1" t="s">
        <v>0</v>
      </c>
    </row>
    <row r="8" ht="15">
      <c r="A8" s="2" t="s">
        <v>1</v>
      </c>
    </row>
    <row r="16" ht="15">
      <c r="A1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Equation.3" shapeId="141262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60"/>
  </sheetPr>
  <dimension ref="A1:D29"/>
  <sheetViews>
    <sheetView zoomScalePageLayoutView="0" workbookViewId="0" topLeftCell="A22">
      <selection activeCell="K46" sqref="K46"/>
    </sheetView>
  </sheetViews>
  <sheetFormatPr defaultColWidth="11.421875" defaultRowHeight="12.75"/>
  <cols>
    <col min="2" max="2" width="9.7109375" style="0" customWidth="1"/>
  </cols>
  <sheetData>
    <row r="1" spans="1:4" ht="12.75">
      <c r="A1" s="4" t="s">
        <v>2</v>
      </c>
      <c r="B1" s="5" t="s">
        <v>2</v>
      </c>
      <c r="C1" s="6" t="s">
        <v>3</v>
      </c>
      <c r="D1" s="7" t="s">
        <v>3</v>
      </c>
    </row>
    <row r="2" spans="1:4" ht="12.75">
      <c r="A2" s="4" t="s">
        <v>4</v>
      </c>
      <c r="B2" s="5" t="s">
        <v>4</v>
      </c>
      <c r="C2" s="8" t="s">
        <v>5</v>
      </c>
      <c r="D2" s="9" t="s">
        <v>5</v>
      </c>
    </row>
    <row r="3" spans="1:4" ht="12.75">
      <c r="A3" s="4" t="s">
        <v>6</v>
      </c>
      <c r="B3" s="5" t="s">
        <v>6</v>
      </c>
      <c r="C3" s="8" t="s">
        <v>7</v>
      </c>
      <c r="D3" s="9" t="s">
        <v>7</v>
      </c>
    </row>
    <row r="4" spans="1:4" ht="12.75">
      <c r="A4" s="4" t="s">
        <v>8</v>
      </c>
      <c r="B4" s="5" t="s">
        <v>8</v>
      </c>
      <c r="C4" s="10" t="s">
        <v>9</v>
      </c>
      <c r="D4" s="9" t="s">
        <v>9</v>
      </c>
    </row>
    <row r="5" spans="1:4" ht="12.75">
      <c r="A5" s="4" t="s">
        <v>10</v>
      </c>
      <c r="B5" s="5" t="s">
        <v>10</v>
      </c>
      <c r="C5" s="10" t="s">
        <v>11</v>
      </c>
      <c r="D5" s="9" t="s">
        <v>11</v>
      </c>
    </row>
    <row r="6" spans="1:4" ht="12.75">
      <c r="A6" s="4" t="s">
        <v>12</v>
      </c>
      <c r="B6" s="5" t="s">
        <v>12</v>
      </c>
      <c r="C6" s="10" t="s">
        <v>13</v>
      </c>
      <c r="D6" s="9" t="s">
        <v>13</v>
      </c>
    </row>
    <row r="7" spans="1:4" ht="12.75">
      <c r="A7" s="4" t="s">
        <v>14</v>
      </c>
      <c r="B7" s="5" t="s">
        <v>14</v>
      </c>
      <c r="C7" s="10" t="s">
        <v>15</v>
      </c>
      <c r="D7" s="9" t="s">
        <v>15</v>
      </c>
    </row>
    <row r="8" spans="1:4" ht="12.75">
      <c r="A8" s="4" t="s">
        <v>16</v>
      </c>
      <c r="B8" s="5" t="s">
        <v>16</v>
      </c>
      <c r="C8" s="10" t="s">
        <v>17</v>
      </c>
      <c r="D8" s="9" t="s">
        <v>17</v>
      </c>
    </row>
    <row r="9" spans="1:4" ht="12.75">
      <c r="A9" s="4" t="s">
        <v>18</v>
      </c>
      <c r="B9" s="5" t="s">
        <v>18</v>
      </c>
      <c r="C9" s="10" t="s">
        <v>19</v>
      </c>
      <c r="D9" s="9" t="s">
        <v>19</v>
      </c>
    </row>
    <row r="10" spans="1:4" ht="12.75">
      <c r="A10" s="4" t="s">
        <v>20</v>
      </c>
      <c r="B10" s="5" t="s">
        <v>20</v>
      </c>
      <c r="C10" s="10" t="s">
        <v>21</v>
      </c>
      <c r="D10" s="9" t="s">
        <v>21</v>
      </c>
    </row>
    <row r="11" spans="1:4" ht="12.75">
      <c r="A11" s="4" t="s">
        <v>22</v>
      </c>
      <c r="B11" s="5" t="s">
        <v>22</v>
      </c>
      <c r="C11" s="10" t="s">
        <v>23</v>
      </c>
      <c r="D11" s="9" t="s">
        <v>23</v>
      </c>
    </row>
    <row r="12" spans="1:4" ht="12.75">
      <c r="A12" s="4" t="s">
        <v>24</v>
      </c>
      <c r="B12" s="5" t="s">
        <v>24</v>
      </c>
      <c r="C12" s="10" t="s">
        <v>25</v>
      </c>
      <c r="D12" s="9" t="s">
        <v>25</v>
      </c>
    </row>
    <row r="13" spans="1:4" ht="12.75">
      <c r="A13" s="4" t="s">
        <v>26</v>
      </c>
      <c r="B13" s="5" t="s">
        <v>26</v>
      </c>
      <c r="C13" s="10" t="s">
        <v>27</v>
      </c>
      <c r="D13" s="9" t="s">
        <v>27</v>
      </c>
    </row>
    <row r="14" spans="1:4" ht="12.75">
      <c r="A14" s="4" t="s">
        <v>28</v>
      </c>
      <c r="B14" s="5" t="s">
        <v>28</v>
      </c>
      <c r="C14" s="10" t="s">
        <v>29</v>
      </c>
      <c r="D14" s="9" t="s">
        <v>29</v>
      </c>
    </row>
    <row r="15" spans="1:4" ht="12.75">
      <c r="A15" s="4" t="s">
        <v>30</v>
      </c>
      <c r="B15" s="5" t="s">
        <v>30</v>
      </c>
      <c r="C15" s="10" t="s">
        <v>31</v>
      </c>
      <c r="D15" s="9" t="s">
        <v>31</v>
      </c>
    </row>
    <row r="16" spans="1:4" ht="12.75">
      <c r="A16" s="4" t="s">
        <v>32</v>
      </c>
      <c r="B16" s="5" t="s">
        <v>32</v>
      </c>
      <c r="C16" s="10" t="s">
        <v>33</v>
      </c>
      <c r="D16" s="9" t="s">
        <v>33</v>
      </c>
    </row>
    <row r="17" spans="1:4" ht="12.75">
      <c r="A17" s="4" t="s">
        <v>34</v>
      </c>
      <c r="B17" s="5" t="s">
        <v>34</v>
      </c>
      <c r="C17" s="10" t="s">
        <v>35</v>
      </c>
      <c r="D17" s="9" t="s">
        <v>35</v>
      </c>
    </row>
    <row r="18" spans="1:4" ht="12.75">
      <c r="A18" s="4" t="s">
        <v>36</v>
      </c>
      <c r="B18" s="5" t="s">
        <v>36</v>
      </c>
      <c r="C18" s="10" t="s">
        <v>37</v>
      </c>
      <c r="D18" s="9" t="s">
        <v>37</v>
      </c>
    </row>
    <row r="19" spans="1:4" ht="12.75">
      <c r="A19" s="4" t="s">
        <v>38</v>
      </c>
      <c r="B19" s="5" t="s">
        <v>38</v>
      </c>
      <c r="C19" s="10" t="s">
        <v>39</v>
      </c>
      <c r="D19" s="9" t="s">
        <v>39</v>
      </c>
    </row>
    <row r="20" spans="1:4" ht="12.75">
      <c r="A20" s="4" t="s">
        <v>40</v>
      </c>
      <c r="B20" s="5" t="s">
        <v>40</v>
      </c>
      <c r="C20" s="10" t="s">
        <v>41</v>
      </c>
      <c r="D20" s="9" t="s">
        <v>41</v>
      </c>
    </row>
    <row r="21" spans="1:4" ht="12.75">
      <c r="A21" s="4" t="s">
        <v>42</v>
      </c>
      <c r="B21" s="5" t="s">
        <v>42</v>
      </c>
      <c r="C21" s="10" t="s">
        <v>43</v>
      </c>
      <c r="D21" s="9" t="s">
        <v>43</v>
      </c>
    </row>
    <row r="22" spans="1:4" ht="12.75">
      <c r="A22" s="4" t="s">
        <v>44</v>
      </c>
      <c r="B22" s="5" t="s">
        <v>44</v>
      </c>
      <c r="C22" s="10" t="s">
        <v>45</v>
      </c>
      <c r="D22" s="9" t="s">
        <v>45</v>
      </c>
    </row>
    <row r="23" spans="1:4" ht="12.75">
      <c r="A23" s="4" t="s">
        <v>46</v>
      </c>
      <c r="B23" s="5" t="s">
        <v>46</v>
      </c>
      <c r="C23" s="10" t="s">
        <v>47</v>
      </c>
      <c r="D23" s="9" t="s">
        <v>47</v>
      </c>
    </row>
    <row r="24" spans="1:4" ht="12.75">
      <c r="A24" s="4" t="s">
        <v>48</v>
      </c>
      <c r="B24" s="5" t="s">
        <v>48</v>
      </c>
      <c r="C24" s="10" t="s">
        <v>49</v>
      </c>
      <c r="D24" s="9" t="s">
        <v>49</v>
      </c>
    </row>
    <row r="25" spans="1:4" ht="12.75">
      <c r="A25" s="4" t="s">
        <v>50</v>
      </c>
      <c r="B25" s="5" t="s">
        <v>50</v>
      </c>
      <c r="C25" s="10" t="s">
        <v>51</v>
      </c>
      <c r="D25" s="9" t="s">
        <v>51</v>
      </c>
    </row>
    <row r="26" spans="1:4" ht="12.75">
      <c r="A26" s="4" t="s">
        <v>52</v>
      </c>
      <c r="B26" s="5" t="s">
        <v>52</v>
      </c>
      <c r="C26" s="10" t="s">
        <v>53</v>
      </c>
      <c r="D26" s="9" t="s">
        <v>53</v>
      </c>
    </row>
    <row r="27" spans="1:4" ht="12.75">
      <c r="A27" s="4" t="s">
        <v>54</v>
      </c>
      <c r="B27" s="5" t="s">
        <v>54</v>
      </c>
      <c r="C27" s="10" t="s">
        <v>55</v>
      </c>
      <c r="D27" s="9" t="s">
        <v>55</v>
      </c>
    </row>
    <row r="28" spans="1:4" ht="12.75">
      <c r="A28" s="4" t="s">
        <v>56</v>
      </c>
      <c r="B28" s="5" t="s">
        <v>56</v>
      </c>
      <c r="C28" s="10" t="s">
        <v>57</v>
      </c>
      <c r="D28" s="9" t="s">
        <v>57</v>
      </c>
    </row>
    <row r="29" spans="1:4" ht="13.5" thickBot="1">
      <c r="A29" s="4" t="s">
        <v>58</v>
      </c>
      <c r="B29" s="5" t="s">
        <v>58</v>
      </c>
      <c r="C29" s="11" t="s">
        <v>59</v>
      </c>
      <c r="D29" s="12" t="s">
        <v>59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2014-11-22T16:40:25Z</cp:lastPrinted>
  <dcterms:created xsi:type="dcterms:W3CDTF">2010-05-17T16:40:10Z</dcterms:created>
  <dcterms:modified xsi:type="dcterms:W3CDTF">2014-11-22T17:05:39Z</dcterms:modified>
  <cp:category/>
  <cp:version/>
  <cp:contentType/>
  <cp:contentStatus/>
</cp:coreProperties>
</file>