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22884" windowHeight="9624" activeTab="0"/>
  </bookViews>
  <sheets>
    <sheet name="Steg+Bohrung" sheetId="1" r:id="rId1"/>
    <sheet name="O-Speiche" sheetId="2" r:id="rId2"/>
    <sheet name="#-Speiche" sheetId="3" r:id="rId3"/>
    <sheet name="Kugel" sheetId="4" r:id="rId4"/>
    <sheet name="Skizze" sheetId="5" r:id="rId5"/>
  </sheets>
  <definedNames/>
  <calcPr fullCalcOnLoad="1"/>
</workbook>
</file>

<file path=xl/comments1.xml><?xml version="1.0" encoding="utf-8"?>
<comments xmlns="http://schemas.openxmlformats.org/spreadsheetml/2006/main">
  <authors>
    <author>Bladt</author>
  </authors>
  <commentList>
    <comment ref="B3" authorId="0">
      <text>
        <r>
          <rPr>
            <sz val="8"/>
            <rFont val="Arial Narrow"/>
            <family val="2"/>
          </rPr>
          <t xml:space="preserve">In der Skizze sind 3 Bohrungen  eingezeichnet. 
Es kann eine </t>
        </r>
        <r>
          <rPr>
            <b/>
            <sz val="8"/>
            <color indexed="18"/>
            <rFont val="Arial Narrow"/>
            <family val="2"/>
          </rPr>
          <t>andere Anzahl</t>
        </r>
        <r>
          <rPr>
            <sz val="8"/>
            <rFont val="Arial Narrow"/>
            <family val="2"/>
          </rPr>
          <t xml:space="preserve"> von Bohrungen gewählt werden!</t>
        </r>
      </text>
    </comment>
  </commentList>
</comments>
</file>

<file path=xl/comments2.xml><?xml version="1.0" encoding="utf-8"?>
<comments xmlns="http://schemas.openxmlformats.org/spreadsheetml/2006/main">
  <authors>
    <author>Bladt</author>
  </authors>
  <commentList>
    <comment ref="B3" authorId="0">
      <text>
        <r>
          <rPr>
            <sz val="8"/>
            <rFont val="Arial Narrow"/>
            <family val="2"/>
          </rPr>
          <t>In der Skizze sind 3 Speichen eingezeichnet. 
Es kann eine</t>
        </r>
        <r>
          <rPr>
            <b/>
            <i/>
            <sz val="8"/>
            <color indexed="18"/>
            <rFont val="Arial Narrow"/>
            <family val="2"/>
          </rPr>
          <t xml:space="preserve"> andere Anzahl</t>
        </r>
        <r>
          <rPr>
            <sz val="8"/>
            <rFont val="Arial Narrow"/>
            <family val="2"/>
          </rPr>
          <t xml:space="preserve"> von Speichen gewählt werden!
</t>
        </r>
      </text>
    </comment>
  </commentList>
</comments>
</file>

<file path=xl/comments3.xml><?xml version="1.0" encoding="utf-8"?>
<comments xmlns="http://schemas.openxmlformats.org/spreadsheetml/2006/main">
  <authors>
    <author>Bladt</author>
  </authors>
  <commentList>
    <comment ref="B3" authorId="0">
      <text>
        <r>
          <rPr>
            <sz val="8"/>
            <rFont val="Arial Narrow"/>
            <family val="2"/>
          </rPr>
          <t>In der Skizze sind 3 Speichen eingezeichnet. 
Es kann eine</t>
        </r>
        <r>
          <rPr>
            <b/>
            <i/>
            <sz val="8"/>
            <rFont val="Arial Narrow"/>
            <family val="2"/>
          </rPr>
          <t xml:space="preserve"> </t>
        </r>
        <r>
          <rPr>
            <b/>
            <i/>
            <sz val="8"/>
            <color indexed="18"/>
            <rFont val="Arial Narrow"/>
            <family val="2"/>
          </rPr>
          <t>andere Anzahl</t>
        </r>
        <r>
          <rPr>
            <sz val="8"/>
            <color indexed="18"/>
            <rFont val="Arial Narrow"/>
            <family val="2"/>
          </rPr>
          <t xml:space="preserve"> </t>
        </r>
        <r>
          <rPr>
            <sz val="8"/>
            <rFont val="Arial Narrow"/>
            <family val="2"/>
          </rPr>
          <t>von Speichen gewählt werden!</t>
        </r>
      </text>
    </comment>
  </commentList>
</comments>
</file>

<file path=xl/comments4.xml><?xml version="1.0" encoding="utf-8"?>
<comments xmlns="http://schemas.openxmlformats.org/spreadsheetml/2006/main">
  <authors>
    <author>Bladt</author>
  </authors>
  <commentList>
    <comment ref="B3" authorId="0">
      <text>
        <r>
          <rPr>
            <sz val="8"/>
            <rFont val="Arial Narrow"/>
            <family val="2"/>
          </rPr>
          <t>In der Skizze sind 8 Kugeln  eingezeichnet. 
Es kann eine</t>
        </r>
        <r>
          <rPr>
            <b/>
            <i/>
            <sz val="8"/>
            <rFont val="Arial Narrow"/>
            <family val="2"/>
          </rPr>
          <t xml:space="preserve"> </t>
        </r>
        <r>
          <rPr>
            <b/>
            <i/>
            <sz val="8"/>
            <color indexed="18"/>
            <rFont val="Arial Narrow"/>
            <family val="2"/>
          </rPr>
          <t>andere Anzahl</t>
        </r>
        <r>
          <rPr>
            <sz val="8"/>
            <color indexed="18"/>
            <rFont val="Arial Narrow"/>
            <family val="2"/>
          </rPr>
          <t xml:space="preserve"> </t>
        </r>
        <r>
          <rPr>
            <sz val="8"/>
            <rFont val="Arial Narrow"/>
            <family val="2"/>
          </rPr>
          <t>von Kugeln  gewählt werden!</t>
        </r>
      </text>
    </comment>
  </commentList>
</comments>
</file>

<file path=xl/sharedStrings.xml><?xml version="1.0" encoding="utf-8"?>
<sst xmlns="http://schemas.openxmlformats.org/spreadsheetml/2006/main" count="292" uniqueCount="109">
  <si>
    <t>Außendurchmesser</t>
  </si>
  <si>
    <t>Innendurchmesser</t>
  </si>
  <si>
    <t>Breite</t>
  </si>
  <si>
    <t>Dichte des Materials</t>
  </si>
  <si>
    <r>
      <t>m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 xml:space="preserve"> [kg]</t>
    </r>
  </si>
  <si>
    <t>Steg</t>
  </si>
  <si>
    <t>Durchmesser</t>
  </si>
  <si>
    <r>
      <t>m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 xml:space="preserve"> [kg]</t>
    </r>
  </si>
  <si>
    <t>Anzahl der Bohrungen</t>
  </si>
  <si>
    <r>
      <t>m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[kg]</t>
    </r>
  </si>
  <si>
    <t>Nabe</t>
  </si>
  <si>
    <r>
      <t>m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>+m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+m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theme="1"/>
        <rFont val="Arial Narrow"/>
        <family val="2"/>
      </rPr>
      <t>+m</t>
    </r>
    <r>
      <rPr>
        <vertAlign val="subscript"/>
        <sz val="10"/>
        <color indexed="8"/>
        <rFont val="Arial Narrow"/>
        <family val="2"/>
      </rPr>
      <t>N</t>
    </r>
  </si>
  <si>
    <r>
      <t>m</t>
    </r>
    <r>
      <rPr>
        <vertAlign val="subscript"/>
        <sz val="10"/>
        <color indexed="8"/>
        <rFont val="Arial Narrow"/>
        <family val="2"/>
      </rPr>
      <t>G</t>
    </r>
    <r>
      <rPr>
        <sz val="10"/>
        <color theme="1"/>
        <rFont val="Arial Narrow"/>
        <family val="2"/>
      </rPr>
      <t xml:space="preserve"> [kg]</t>
    </r>
  </si>
  <si>
    <t>Anzahl der Speichen</t>
  </si>
  <si>
    <r>
      <t>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[cm]</t>
    </r>
  </si>
  <si>
    <r>
      <t>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[cm]</t>
    </r>
  </si>
  <si>
    <r>
      <t>b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[cm]</t>
    </r>
  </si>
  <si>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[kg/cm³]</t>
    </r>
  </si>
  <si>
    <r>
      <t>D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theme="1"/>
        <rFont val="Arial Narrow"/>
        <family val="2"/>
      </rPr>
      <t xml:space="preserve"> [cm]</t>
    </r>
  </si>
  <si>
    <r>
      <t>m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theme="1"/>
        <rFont val="Arial Narrow"/>
        <family val="2"/>
      </rPr>
      <t xml:space="preserve"> [kg]</t>
    </r>
  </si>
  <si>
    <r>
      <t>D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 xml:space="preserve"> [cm]</t>
    </r>
  </si>
  <si>
    <r>
      <t>b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 xml:space="preserve"> [cm]</t>
    </r>
  </si>
  <si>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 xml:space="preserve"> [kg/cm³]</t>
    </r>
  </si>
  <si>
    <t>Länge</t>
  </si>
  <si>
    <t>Teilkreisdurchmesser</t>
  </si>
  <si>
    <t>Bohrungen im Steg</t>
  </si>
  <si>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 xml:space="preserve"> [kg/cm³]</t>
    </r>
  </si>
  <si>
    <r>
      <t>b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 xml:space="preserve"> [cm]</t>
    </r>
  </si>
  <si>
    <r>
      <t>d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 xml:space="preserve"> [cm]</t>
    </r>
  </si>
  <si>
    <r>
      <t>D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 xml:space="preserve"> [cm]</t>
    </r>
  </si>
  <si>
    <t>Massen</t>
  </si>
  <si>
    <t>Masse des Außenringes</t>
  </si>
  <si>
    <t>Masse der Nabe</t>
  </si>
  <si>
    <t>Masse des Steges</t>
  </si>
  <si>
    <r>
      <t>b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&lt; b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>, b</t>
    </r>
    <r>
      <rPr>
        <vertAlign val="subscript"/>
        <sz val="10"/>
        <color indexed="8"/>
        <rFont val="Arial Narrow"/>
        <family val="2"/>
      </rPr>
      <t>N</t>
    </r>
  </si>
  <si>
    <r>
      <t>D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theme="1"/>
        <rFont val="Arial Narrow"/>
        <family val="2"/>
      </rPr>
      <t xml:space="preserve"> &lt; (d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>-D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) / 2</t>
    </r>
  </si>
  <si>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>·b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>·</t>
    </r>
    <r>
      <rPr>
        <sz val="10"/>
        <color indexed="8"/>
        <rFont val="Symbol"/>
        <family val="1"/>
      </rPr>
      <t>p</t>
    </r>
    <r>
      <rPr>
        <sz val="10"/>
        <color theme="1"/>
        <rFont val="Arial Narrow"/>
        <family val="2"/>
      </rPr>
      <t>/4·(D</t>
    </r>
    <r>
      <rPr>
        <vertAlign val="subscript"/>
        <sz val="10"/>
        <color indexed="8"/>
        <rFont val="Arial Narrow"/>
        <family val="2"/>
      </rPr>
      <t>R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-d</t>
    </r>
    <r>
      <rPr>
        <vertAlign val="subscript"/>
        <sz val="10"/>
        <color indexed="8"/>
        <rFont val="Arial Narrow"/>
        <family val="2"/>
      </rPr>
      <t>R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)</t>
    </r>
  </si>
  <si>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·b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·</t>
    </r>
    <r>
      <rPr>
        <sz val="10"/>
        <color indexed="8"/>
        <rFont val="Symbol"/>
        <family val="1"/>
      </rPr>
      <t>p</t>
    </r>
    <r>
      <rPr>
        <sz val="10"/>
        <color theme="1"/>
        <rFont val="Arial Narrow"/>
        <family val="2"/>
      </rPr>
      <t>/4·(D</t>
    </r>
    <r>
      <rPr>
        <vertAlign val="subscript"/>
        <sz val="10"/>
        <color indexed="8"/>
        <rFont val="Arial Narrow"/>
        <family val="2"/>
      </rPr>
      <t>N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-d</t>
    </r>
    <r>
      <rPr>
        <vertAlign val="subscript"/>
        <sz val="10"/>
        <color indexed="8"/>
        <rFont val="Arial Narrow"/>
        <family val="2"/>
      </rPr>
      <t>N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)</t>
    </r>
  </si>
  <si>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·b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·</t>
    </r>
    <r>
      <rPr>
        <sz val="10"/>
        <color indexed="8"/>
        <rFont val="Symbol"/>
        <family val="1"/>
      </rPr>
      <t>p</t>
    </r>
    <r>
      <rPr>
        <sz val="10"/>
        <color theme="1"/>
        <rFont val="Arial Narrow"/>
        <family val="2"/>
      </rPr>
      <t>/4·(D</t>
    </r>
    <r>
      <rPr>
        <vertAlign val="subscript"/>
        <sz val="10"/>
        <color indexed="8"/>
        <rFont val="Arial Narrow"/>
        <family val="2"/>
      </rPr>
      <t>S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-d</t>
    </r>
    <r>
      <rPr>
        <vertAlign val="subscript"/>
        <sz val="10"/>
        <color indexed="8"/>
        <rFont val="Arial Narrow"/>
        <family val="2"/>
      </rPr>
      <t>S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)</t>
    </r>
  </si>
  <si>
    <r>
      <t>.</t>
    </r>
    <r>
      <rPr>
        <b/>
        <sz val="10"/>
        <color indexed="60"/>
        <rFont val="Arial Narrow"/>
        <family val="2"/>
      </rPr>
      <t>-</t>
    </r>
    <r>
      <rPr>
        <sz val="10"/>
        <color theme="1"/>
        <rFont val="Arial Narrow"/>
        <family val="2"/>
      </rPr>
      <t xml:space="preserve"> i·</t>
    </r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·b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·</t>
    </r>
    <r>
      <rPr>
        <sz val="10"/>
        <color indexed="8"/>
        <rFont val="Symbol"/>
        <family val="1"/>
      </rPr>
      <t>p</t>
    </r>
    <r>
      <rPr>
        <sz val="10"/>
        <color theme="1"/>
        <rFont val="Arial Narrow"/>
        <family val="2"/>
      </rPr>
      <t>/4·D</t>
    </r>
    <r>
      <rPr>
        <vertAlign val="subscript"/>
        <sz val="10"/>
        <color indexed="8"/>
        <rFont val="Arial Narrow"/>
        <family val="2"/>
      </rPr>
      <t>B</t>
    </r>
    <r>
      <rPr>
        <vertAlign val="superscript"/>
        <sz val="10"/>
        <color indexed="8"/>
        <rFont val="Arial Narrow"/>
        <family val="2"/>
      </rPr>
      <t>2</t>
    </r>
  </si>
  <si>
    <r>
      <t>m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 xml:space="preserve"> / 8·(D</t>
    </r>
    <r>
      <rPr>
        <vertAlign val="subscript"/>
        <sz val="10"/>
        <color indexed="8"/>
        <rFont val="Arial Narrow"/>
        <family val="2"/>
      </rPr>
      <t>R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+d</t>
    </r>
    <r>
      <rPr>
        <vertAlign val="subscript"/>
        <sz val="10"/>
        <color indexed="8"/>
        <rFont val="Arial Narrow"/>
        <family val="2"/>
      </rPr>
      <t>R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)</t>
    </r>
  </si>
  <si>
    <r>
      <t>m</t>
    </r>
    <r>
      <rPr>
        <vertAlign val="subscript"/>
        <sz val="10"/>
        <color indexed="8"/>
        <rFont val="Arial Narrow"/>
        <family val="2"/>
      </rPr>
      <t xml:space="preserve">N </t>
    </r>
    <r>
      <rPr>
        <sz val="10"/>
        <color theme="1"/>
        <rFont val="Arial Narrow"/>
        <family val="2"/>
      </rPr>
      <t>/ 8·(D</t>
    </r>
    <r>
      <rPr>
        <vertAlign val="subscript"/>
        <sz val="10"/>
        <color indexed="8"/>
        <rFont val="Arial Narrow"/>
        <family val="2"/>
      </rPr>
      <t>N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+d</t>
    </r>
    <r>
      <rPr>
        <vertAlign val="subscript"/>
        <sz val="10"/>
        <color indexed="8"/>
        <rFont val="Arial Narrow"/>
        <family val="2"/>
      </rPr>
      <t>N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)</t>
    </r>
  </si>
  <si>
    <t>Gesamtmasse</t>
  </si>
  <si>
    <t>Massenträgheit der Nabe</t>
  </si>
  <si>
    <t xml:space="preserve"> Massenträgheit des Außenringes</t>
  </si>
  <si>
    <t>Außenring / Gurt</t>
  </si>
  <si>
    <r>
      <t>D</t>
    </r>
    <r>
      <rPr>
        <vertAlign val="subscript"/>
        <sz val="10"/>
        <color indexed="8"/>
        <rFont val="Arial Narrow"/>
        <family val="2"/>
      </rPr>
      <t>BT</t>
    </r>
    <r>
      <rPr>
        <sz val="10"/>
        <color theme="1"/>
        <rFont val="Arial Narrow"/>
        <family val="2"/>
      </rPr>
      <t xml:space="preserve"> [cm]</t>
    </r>
  </si>
  <si>
    <r>
      <t>D</t>
    </r>
    <r>
      <rPr>
        <vertAlign val="subscript"/>
        <sz val="10"/>
        <color indexed="8"/>
        <rFont val="Arial Narrow"/>
        <family val="2"/>
      </rPr>
      <t xml:space="preserve">N </t>
    </r>
    <r>
      <rPr>
        <sz val="10"/>
        <color theme="1"/>
        <rFont val="Arial Narrow"/>
        <family val="2"/>
      </rPr>
      <t>+ D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theme="1"/>
        <rFont val="Arial Narrow"/>
        <family val="2"/>
      </rPr>
      <t xml:space="preserve"> &lt; D</t>
    </r>
    <r>
      <rPr>
        <vertAlign val="subscript"/>
        <sz val="10"/>
        <color indexed="8"/>
        <rFont val="Arial Narrow"/>
        <family val="2"/>
      </rPr>
      <t xml:space="preserve">BT </t>
    </r>
    <r>
      <rPr>
        <sz val="10"/>
        <color theme="1"/>
        <rFont val="Arial Narrow"/>
        <family val="2"/>
      </rPr>
      <t>&lt; d</t>
    </r>
    <r>
      <rPr>
        <vertAlign val="subscript"/>
        <sz val="10"/>
        <color indexed="8"/>
        <rFont val="Arial Narrow"/>
        <family val="2"/>
      </rPr>
      <t xml:space="preserve">R </t>
    </r>
    <r>
      <rPr>
        <sz val="10"/>
        <color theme="1"/>
        <rFont val="Arial Narrow"/>
        <family val="2"/>
      </rPr>
      <t>- D</t>
    </r>
    <r>
      <rPr>
        <vertAlign val="subscript"/>
        <sz val="10"/>
        <color indexed="8"/>
        <rFont val="Arial Narrow"/>
        <family val="2"/>
      </rPr>
      <t>B</t>
    </r>
  </si>
  <si>
    <r>
      <t xml:space="preserve"> m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theme="1"/>
        <rFont val="Arial Narrow"/>
        <family val="2"/>
      </rPr>
      <t>·</t>
    </r>
    <r>
      <rPr>
        <sz val="10"/>
        <color indexed="8"/>
        <rFont val="Symbol"/>
        <family val="1"/>
      </rPr>
      <t>(</t>
    </r>
    <r>
      <rPr>
        <sz val="10"/>
        <color theme="1"/>
        <rFont val="Arial Narrow"/>
        <family val="2"/>
      </rPr>
      <t>D</t>
    </r>
    <r>
      <rPr>
        <vertAlign val="subscript"/>
        <sz val="10"/>
        <color indexed="8"/>
        <rFont val="Arial Narrow"/>
        <family val="2"/>
      </rPr>
      <t>TB</t>
    </r>
    <r>
      <rPr>
        <sz val="10"/>
        <color theme="1"/>
        <rFont val="Arial Narrow"/>
        <family val="2"/>
      </rPr>
      <t>/2)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+1/8·D</t>
    </r>
    <r>
      <rPr>
        <vertAlign val="subscript"/>
        <sz val="10"/>
        <color indexed="8"/>
        <rFont val="Arial Narrow"/>
        <family val="2"/>
      </rPr>
      <t>B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)</t>
    </r>
  </si>
  <si>
    <t>Beispiel</t>
  </si>
  <si>
    <t>◄</t>
  </si>
  <si>
    <t>Ergebnisse</t>
  </si>
  <si>
    <r>
      <rPr>
        <b/>
        <sz val="10"/>
        <color indexed="60"/>
        <rFont val="Arial Narrow"/>
        <family val="2"/>
      </rPr>
      <t>Input</t>
    </r>
    <r>
      <rPr>
        <sz val="10"/>
        <color theme="1"/>
        <rFont val="Arial Narrow"/>
        <family val="2"/>
      </rPr>
      <t xml:space="preserve">  für Berechnung</t>
    </r>
  </si>
  <si>
    <r>
      <t xml:space="preserve">Massenträgheit der Bohrungen </t>
    </r>
    <r>
      <rPr>
        <sz val="10"/>
        <color indexed="60"/>
        <rFont val="Arial Narrow"/>
        <family val="2"/>
      </rPr>
      <t>(-)</t>
    </r>
  </si>
  <si>
    <t>Gesamtmassenträgheit</t>
  </si>
  <si>
    <t>Masse und Massenträgheitsmoment eines Schwungrades mit Ø-Speiche</t>
  </si>
  <si>
    <t>Durchmesser der Speiche</t>
  </si>
  <si>
    <r>
      <t xml:space="preserve">Masse der Bohrungen </t>
    </r>
    <r>
      <rPr>
        <sz val="10"/>
        <color indexed="60"/>
        <rFont val="Arial Narrow"/>
        <family val="2"/>
      </rPr>
      <t>(-)</t>
    </r>
  </si>
  <si>
    <t>Masse der Speichen</t>
  </si>
  <si>
    <r>
      <t>m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>+m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+m</t>
    </r>
    <r>
      <rPr>
        <vertAlign val="subscript"/>
        <sz val="10"/>
        <color indexed="8"/>
        <rFont val="Arial Narrow"/>
        <family val="2"/>
      </rPr>
      <t>N</t>
    </r>
  </si>
  <si>
    <t>Speiche mit kreisförmigem Querschnitt</t>
  </si>
  <si>
    <t>Speiche mit rechteckigem Querschnitt</t>
  </si>
  <si>
    <t>Breite der Speiche</t>
  </si>
  <si>
    <r>
      <t>a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 xml:space="preserve"> [cm]</t>
    </r>
  </si>
  <si>
    <t>Dicke der Speiche</t>
  </si>
  <si>
    <t xml:space="preserve"> Massenträgheit der Speichen</t>
  </si>
  <si>
    <t>Bemerkungen zur Berechnung</t>
  </si>
  <si>
    <t>Beispiel/Skizze</t>
  </si>
  <si>
    <r>
      <t>i·</t>
    </r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·(d</t>
    </r>
    <r>
      <rPr>
        <vertAlign val="subscript"/>
        <sz val="10"/>
        <color indexed="8"/>
        <rFont val="Arial Narrow"/>
        <family val="2"/>
      </rPr>
      <t xml:space="preserve">R </t>
    </r>
    <r>
      <rPr>
        <sz val="10"/>
        <color theme="1"/>
        <rFont val="Arial Narrow"/>
        <family val="2"/>
      </rPr>
      <t>- 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)/2·</t>
    </r>
    <r>
      <rPr>
        <sz val="10"/>
        <color indexed="8"/>
        <rFont val="Symbol"/>
        <family val="1"/>
      </rPr>
      <t>p</t>
    </r>
    <r>
      <rPr>
        <sz val="10"/>
        <color theme="1"/>
        <rFont val="Arial Narrow"/>
        <family val="2"/>
      </rPr>
      <t>/4·D</t>
    </r>
    <r>
      <rPr>
        <vertAlign val="subscript"/>
        <sz val="10"/>
        <color indexed="8"/>
        <rFont val="Arial Narrow"/>
        <family val="2"/>
      </rPr>
      <t>S</t>
    </r>
    <r>
      <rPr>
        <vertAlign val="superscript"/>
        <sz val="10"/>
        <color indexed="8"/>
        <rFont val="Arial Narrow"/>
        <family val="2"/>
      </rPr>
      <t>2</t>
    </r>
  </si>
  <si>
    <r>
      <t>i·</t>
    </r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·(d</t>
    </r>
    <r>
      <rPr>
        <vertAlign val="subscript"/>
        <sz val="10"/>
        <color indexed="8"/>
        <rFont val="Arial Narrow"/>
        <family val="2"/>
      </rPr>
      <t xml:space="preserve">R </t>
    </r>
    <r>
      <rPr>
        <sz val="10"/>
        <color theme="1"/>
        <rFont val="Arial Narrow"/>
        <family val="2"/>
      </rPr>
      <t>- 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)/2·a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·b</t>
    </r>
    <r>
      <rPr>
        <vertAlign val="subscript"/>
        <sz val="10"/>
        <color indexed="8"/>
        <rFont val="Arial Narrow"/>
        <family val="2"/>
      </rPr>
      <t>S</t>
    </r>
  </si>
  <si>
    <r>
      <t>m</t>
    </r>
    <r>
      <rPr>
        <vertAlign val="subscript"/>
        <sz val="10"/>
        <color indexed="8"/>
        <rFont val="Arial Narrow"/>
        <family val="2"/>
      </rPr>
      <t xml:space="preserve">S </t>
    </r>
    <r>
      <rPr>
        <sz val="10"/>
        <color theme="1"/>
        <rFont val="Arial Narrow"/>
        <family val="2"/>
      </rPr>
      <t>/ 8·(D</t>
    </r>
    <r>
      <rPr>
        <vertAlign val="subscript"/>
        <sz val="10"/>
        <color indexed="8"/>
        <rFont val="Arial Narrow"/>
        <family val="2"/>
      </rPr>
      <t>S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+d</t>
    </r>
    <r>
      <rPr>
        <vertAlign val="subscript"/>
        <sz val="10"/>
        <color indexed="8"/>
        <rFont val="Arial Narrow"/>
        <family val="2"/>
      </rPr>
      <t>N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)</t>
    </r>
  </si>
  <si>
    <r>
      <t>m</t>
    </r>
    <r>
      <rPr>
        <vertAlign val="subscript"/>
        <sz val="10"/>
        <color indexed="8"/>
        <rFont val="Arial Narrow"/>
        <family val="2"/>
      </rPr>
      <t xml:space="preserve">S </t>
    </r>
    <r>
      <rPr>
        <sz val="10"/>
        <color theme="1"/>
        <rFont val="Arial Narrow"/>
        <family val="2"/>
      </rPr>
      <t>·{(d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>+D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)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/16+(d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>-D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)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/48}</t>
    </r>
  </si>
  <si>
    <t>Masse und Massenträgheitsmoment eines Schwungrades mit Steg und Bohrungen im Steg</t>
  </si>
  <si>
    <r>
      <t xml:space="preserve">Masse und Massenträgheitsmoment eines Schwungrades mit </t>
    </r>
    <r>
      <rPr>
        <i/>
        <sz val="18"/>
        <color indexed="18"/>
        <rFont val="Arial Narrow"/>
        <family val="2"/>
      </rPr>
      <t>□</t>
    </r>
    <r>
      <rPr>
        <b/>
        <i/>
        <sz val="12"/>
        <color indexed="18"/>
        <rFont val="Arial Narrow"/>
        <family val="2"/>
      </rPr>
      <t>-Speiche</t>
    </r>
  </si>
  <si>
    <t>Massenträgheit des Außenringes</t>
  </si>
  <si>
    <t>Massenträgheit des Steges</t>
  </si>
  <si>
    <t>Kugel</t>
  </si>
  <si>
    <t>Kugeldurchmesser</t>
  </si>
  <si>
    <r>
      <t>D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 xml:space="preserve"> [cm]</t>
    </r>
  </si>
  <si>
    <r>
      <t>D</t>
    </r>
    <r>
      <rPr>
        <vertAlign val="subscript"/>
        <sz val="10"/>
        <color indexed="8"/>
        <rFont val="Arial Narrow"/>
        <family val="2"/>
      </rPr>
      <t>KT</t>
    </r>
    <r>
      <rPr>
        <sz val="10"/>
        <color theme="1"/>
        <rFont val="Arial Narrow"/>
        <family val="2"/>
      </rPr>
      <t xml:space="preserve"> [cm]</t>
    </r>
  </si>
  <si>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 xml:space="preserve"> [kg/cm³]</t>
    </r>
  </si>
  <si>
    <t>Masse der Kugeln</t>
  </si>
  <si>
    <t>Anzahl der Kugeln</t>
  </si>
  <si>
    <t>Teilkreisdurchmesser für Kugelmitte</t>
  </si>
  <si>
    <r>
      <t>i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>·</t>
    </r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·(D</t>
    </r>
    <r>
      <rPr>
        <vertAlign val="subscript"/>
        <sz val="10"/>
        <color indexed="8"/>
        <rFont val="Arial Narrow"/>
        <family val="2"/>
      </rPr>
      <t xml:space="preserve">KT </t>
    </r>
    <r>
      <rPr>
        <sz val="10"/>
        <color theme="1"/>
        <rFont val="Arial Narrow"/>
        <family val="2"/>
      </rPr>
      <t>-D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>- 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)/2·</t>
    </r>
    <r>
      <rPr>
        <sz val="10"/>
        <color indexed="8"/>
        <rFont val="Symbol"/>
        <family val="1"/>
      </rPr>
      <t>p</t>
    </r>
    <r>
      <rPr>
        <sz val="10"/>
        <color theme="1"/>
        <rFont val="Arial Narrow"/>
        <family val="2"/>
      </rPr>
      <t>/4·D</t>
    </r>
    <r>
      <rPr>
        <vertAlign val="subscript"/>
        <sz val="10"/>
        <color indexed="8"/>
        <rFont val="Arial Narrow"/>
        <family val="2"/>
      </rPr>
      <t>S</t>
    </r>
    <r>
      <rPr>
        <vertAlign val="superscript"/>
        <sz val="10"/>
        <color indexed="8"/>
        <rFont val="Arial Narrow"/>
        <family val="2"/>
      </rPr>
      <t>2</t>
    </r>
  </si>
  <si>
    <r>
      <t>m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 xml:space="preserve"> /4·(D</t>
    </r>
    <r>
      <rPr>
        <vertAlign val="subscript"/>
        <sz val="10"/>
        <color indexed="8"/>
        <rFont val="Arial Narrow"/>
        <family val="2"/>
      </rPr>
      <t>KT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+2/5·D</t>
    </r>
    <r>
      <rPr>
        <vertAlign val="subscript"/>
        <sz val="10"/>
        <color indexed="8"/>
        <rFont val="Arial Narrow"/>
        <family val="2"/>
      </rPr>
      <t>K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)</t>
    </r>
  </si>
  <si>
    <t>Masse und Massenträgheitsmoment eines Schwungrades mit Kugeln und Ø-Speichen</t>
  </si>
  <si>
    <r>
      <t>m</t>
    </r>
    <r>
      <rPr>
        <vertAlign val="subscript"/>
        <sz val="10"/>
        <color indexed="8"/>
        <rFont val="Arial Narrow"/>
        <family val="2"/>
      </rPr>
      <t xml:space="preserve">K </t>
    </r>
    <r>
      <rPr>
        <sz val="10"/>
        <color theme="1"/>
        <rFont val="Arial Narrow"/>
        <family val="2"/>
      </rPr>
      <t>·{(D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+D</t>
    </r>
    <r>
      <rPr>
        <vertAlign val="subscript"/>
        <sz val="10"/>
        <color indexed="8"/>
        <rFont val="Arial Narrow"/>
        <family val="2"/>
      </rPr>
      <t>KT</t>
    </r>
    <r>
      <rPr>
        <sz val="10"/>
        <color theme="1"/>
        <rFont val="Arial Narrow"/>
        <family val="2"/>
      </rPr>
      <t>-D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>)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/16+(D</t>
    </r>
    <r>
      <rPr>
        <vertAlign val="subscript"/>
        <sz val="10"/>
        <color indexed="8"/>
        <rFont val="Arial Narrow"/>
        <family val="2"/>
      </rPr>
      <t>KT</t>
    </r>
    <r>
      <rPr>
        <sz val="10"/>
        <color theme="1"/>
        <rFont val="Arial Narrow"/>
        <family val="2"/>
      </rPr>
      <t>-D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>-D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)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>/48}</t>
    </r>
  </si>
  <si>
    <r>
      <rPr>
        <b/>
        <sz val="10"/>
        <color indexed="8"/>
        <rFont val="Arial Narrow"/>
        <family val="2"/>
      </rPr>
      <t>Schwungrad mit i</t>
    </r>
    <r>
      <rPr>
        <b/>
        <vertAlign val="subscript"/>
        <sz val="10"/>
        <color indexed="8"/>
        <rFont val="Arial Narrow"/>
        <family val="2"/>
      </rPr>
      <t>S</t>
    </r>
    <r>
      <rPr>
        <b/>
        <sz val="10"/>
        <color indexed="8"/>
        <rFont val="Arial Narrow"/>
        <family val="2"/>
      </rPr>
      <t>=3</t>
    </r>
  </si>
  <si>
    <r>
      <t>i</t>
    </r>
    <r>
      <rPr>
        <b/>
        <vertAlign val="subscript"/>
        <sz val="10"/>
        <color indexed="8"/>
        <rFont val="Arial Narrow"/>
        <family val="2"/>
      </rPr>
      <t>B</t>
    </r>
    <r>
      <rPr>
        <b/>
        <sz val="10"/>
        <color indexed="8"/>
        <rFont val="Arial Narrow"/>
        <family val="2"/>
      </rPr>
      <t xml:space="preserve"> [-]</t>
    </r>
  </si>
  <si>
    <r>
      <t>m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>+m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+m</t>
    </r>
    <r>
      <rPr>
        <vertAlign val="subscript"/>
        <sz val="10"/>
        <color indexed="8"/>
        <rFont val="Arial Narrow"/>
        <family val="2"/>
      </rPr>
      <t>N</t>
    </r>
  </si>
  <si>
    <r>
      <t>I</t>
    </r>
    <r>
      <rPr>
        <vertAlign val="subscript"/>
        <sz val="10"/>
        <color indexed="8"/>
        <rFont val="Arial Narrow"/>
        <family val="2"/>
      </rPr>
      <t>Rxx</t>
    </r>
    <r>
      <rPr>
        <sz val="10"/>
        <color theme="1"/>
        <rFont val="Arial Narrow"/>
        <family val="2"/>
      </rPr>
      <t>+I</t>
    </r>
    <r>
      <rPr>
        <vertAlign val="subscript"/>
        <sz val="10"/>
        <color indexed="8"/>
        <rFont val="Arial Narrow"/>
        <family val="2"/>
      </rPr>
      <t>Sxx</t>
    </r>
    <r>
      <rPr>
        <sz val="10"/>
        <color theme="1"/>
        <rFont val="Arial Narrow"/>
        <family val="2"/>
      </rPr>
      <t>+I</t>
    </r>
    <r>
      <rPr>
        <vertAlign val="subscript"/>
        <sz val="10"/>
        <color indexed="8"/>
        <rFont val="Arial Narrow"/>
        <family val="2"/>
      </rPr>
      <t>Nxx</t>
    </r>
  </si>
  <si>
    <r>
      <t>I</t>
    </r>
    <r>
      <rPr>
        <vertAlign val="subscript"/>
        <sz val="10"/>
        <color indexed="8"/>
        <rFont val="Arial Narrow"/>
        <family val="2"/>
      </rPr>
      <t>Kxx</t>
    </r>
    <r>
      <rPr>
        <sz val="10"/>
        <color theme="1"/>
        <rFont val="Arial Narrow"/>
        <family val="2"/>
      </rPr>
      <t>+I</t>
    </r>
    <r>
      <rPr>
        <vertAlign val="subscript"/>
        <sz val="10"/>
        <color indexed="8"/>
        <rFont val="Arial Narrow"/>
        <family val="2"/>
      </rPr>
      <t>Sxx</t>
    </r>
    <r>
      <rPr>
        <sz val="10"/>
        <color theme="1"/>
        <rFont val="Arial Narrow"/>
        <family val="2"/>
      </rPr>
      <t>+I</t>
    </r>
    <r>
      <rPr>
        <vertAlign val="subscript"/>
        <sz val="10"/>
        <color indexed="8"/>
        <rFont val="Arial Narrow"/>
        <family val="2"/>
      </rPr>
      <t>Nxx</t>
    </r>
  </si>
  <si>
    <r>
      <t>I</t>
    </r>
    <r>
      <rPr>
        <vertAlign val="subscript"/>
        <sz val="10"/>
        <color indexed="8"/>
        <rFont val="Arial Narrow"/>
        <family val="2"/>
      </rPr>
      <t>Rxx</t>
    </r>
    <r>
      <rPr>
        <sz val="10"/>
        <color theme="1"/>
        <rFont val="Arial Narrow"/>
        <family val="2"/>
      </rPr>
      <t>+I</t>
    </r>
    <r>
      <rPr>
        <vertAlign val="subscript"/>
        <sz val="10"/>
        <color indexed="8"/>
        <rFont val="Arial Narrow"/>
        <family val="2"/>
      </rPr>
      <t>Sxx</t>
    </r>
    <r>
      <rPr>
        <sz val="10"/>
        <color theme="1"/>
        <rFont val="Arial Narrow"/>
        <family val="2"/>
      </rPr>
      <t>+I</t>
    </r>
    <r>
      <rPr>
        <vertAlign val="subscript"/>
        <sz val="10"/>
        <color indexed="8"/>
        <rFont val="Arial Narrow"/>
        <family val="2"/>
      </rPr>
      <t>Bxx</t>
    </r>
    <r>
      <rPr>
        <sz val="10"/>
        <color theme="1"/>
        <rFont val="Arial Narrow"/>
        <family val="2"/>
      </rPr>
      <t>+I</t>
    </r>
    <r>
      <rPr>
        <vertAlign val="subscript"/>
        <sz val="10"/>
        <color indexed="8"/>
        <rFont val="Arial Narrow"/>
        <family val="2"/>
      </rPr>
      <t>Nxx</t>
    </r>
  </si>
  <si>
    <r>
      <t>i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>·</t>
    </r>
    <r>
      <rPr>
        <sz val="10"/>
        <color indexed="8"/>
        <rFont val="Symbol"/>
        <family val="1"/>
      </rPr>
      <t>r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>·</t>
    </r>
    <r>
      <rPr>
        <sz val="10"/>
        <color indexed="8"/>
        <rFont val="Symbol"/>
        <family val="1"/>
      </rPr>
      <t>p</t>
    </r>
    <r>
      <rPr>
        <sz val="10"/>
        <color theme="1"/>
        <rFont val="Arial Narrow"/>
        <family val="2"/>
      </rPr>
      <t>/6·D</t>
    </r>
    <r>
      <rPr>
        <vertAlign val="subscript"/>
        <sz val="10"/>
        <color indexed="8"/>
        <rFont val="Arial Narrow"/>
        <family val="2"/>
      </rPr>
      <t>K</t>
    </r>
    <r>
      <rPr>
        <vertAlign val="superscript"/>
        <sz val="10"/>
        <color indexed="8"/>
        <rFont val="Arial Narrow"/>
        <family val="2"/>
      </rPr>
      <t>3</t>
    </r>
  </si>
  <si>
    <r>
      <t>i</t>
    </r>
    <r>
      <rPr>
        <b/>
        <i/>
        <vertAlign val="subscript"/>
        <sz val="10"/>
        <color indexed="18"/>
        <rFont val="Arial Narrow"/>
        <family val="2"/>
      </rPr>
      <t>K</t>
    </r>
    <r>
      <rPr>
        <b/>
        <i/>
        <sz val="10"/>
        <color indexed="18"/>
        <rFont val="Arial Narrow"/>
        <family val="2"/>
      </rPr>
      <t xml:space="preserve"> [-]</t>
    </r>
  </si>
  <si>
    <r>
      <t>i</t>
    </r>
    <r>
      <rPr>
        <b/>
        <i/>
        <vertAlign val="subscript"/>
        <sz val="10"/>
        <color indexed="18"/>
        <rFont val="Arial Narrow"/>
        <family val="2"/>
      </rPr>
      <t>S</t>
    </r>
    <r>
      <rPr>
        <b/>
        <i/>
        <sz val="10"/>
        <color indexed="18"/>
        <rFont val="Arial Narrow"/>
        <family val="2"/>
      </rPr>
      <t xml:space="preserve"> [-]</t>
    </r>
  </si>
  <si>
    <t xml:space="preserve">   </t>
  </si>
  <si>
    <r>
      <t>b</t>
    </r>
    <r>
      <rPr>
        <vertAlign val="subscript"/>
        <sz val="10"/>
        <color indexed="8"/>
        <rFont val="Arial Narrow"/>
        <family val="2"/>
      </rPr>
      <t>s</t>
    </r>
    <r>
      <rPr>
        <sz val="10"/>
        <color theme="1"/>
        <rFont val="Arial Narrow"/>
        <family val="2"/>
      </rPr>
      <t>&lt; b</t>
    </r>
    <r>
      <rPr>
        <vertAlign val="subscript"/>
        <sz val="10"/>
        <color indexed="8"/>
        <rFont val="Arial Narrow"/>
        <family val="2"/>
      </rPr>
      <t>K</t>
    </r>
    <r>
      <rPr>
        <sz val="10"/>
        <color theme="1"/>
        <rFont val="Arial Narrow"/>
        <family val="2"/>
      </rPr>
      <t>, b</t>
    </r>
    <r>
      <rPr>
        <vertAlign val="subscript"/>
        <sz val="10"/>
        <color indexed="8"/>
        <rFont val="Arial Narrow"/>
        <family val="2"/>
      </rPr>
      <t>N</t>
    </r>
  </si>
  <si>
    <r>
      <t>d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>&gt; 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&gt; d</t>
    </r>
    <r>
      <rPr>
        <vertAlign val="subscript"/>
        <sz val="10"/>
        <color indexed="8"/>
        <rFont val="Arial Narrow"/>
        <family val="2"/>
      </rPr>
      <t>N</t>
    </r>
  </si>
  <si>
    <r>
      <t>d</t>
    </r>
    <r>
      <rPr>
        <vertAlign val="subscript"/>
        <sz val="10"/>
        <color indexed="8"/>
        <rFont val="Arial Narrow"/>
        <family val="2"/>
      </rPr>
      <t>R</t>
    </r>
    <r>
      <rPr>
        <sz val="10"/>
        <color theme="1"/>
        <rFont val="Arial Narrow"/>
        <family val="2"/>
      </rPr>
      <t>&gt; 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&gt;d</t>
    </r>
    <r>
      <rPr>
        <vertAlign val="subscript"/>
        <sz val="10"/>
        <color indexed="8"/>
        <rFont val="Arial Narrow"/>
        <family val="2"/>
      </rPr>
      <t>N</t>
    </r>
  </si>
  <si>
    <r>
      <t>D</t>
    </r>
    <r>
      <rPr>
        <vertAlign val="subscript"/>
        <sz val="10"/>
        <color indexed="8"/>
        <rFont val="Arial Narrow"/>
        <family val="2"/>
      </rPr>
      <t xml:space="preserve">N </t>
    </r>
    <r>
      <rPr>
        <sz val="10"/>
        <color theme="1"/>
        <rFont val="Arial Narrow"/>
        <family val="2"/>
      </rPr>
      <t>&gt; d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</t>
    </r>
  </si>
  <si>
    <t>Massenträgheitsmomente</t>
  </si>
  <si>
    <r>
      <rPr>
        <b/>
        <sz val="10"/>
        <color indexed="60"/>
        <rFont val="Arial Narrow"/>
        <family val="2"/>
      </rPr>
      <t>Input</t>
    </r>
    <r>
      <rPr>
        <sz val="10"/>
        <color theme="1"/>
        <rFont val="Arial Narrow"/>
        <family val="2"/>
      </rPr>
      <t xml:space="preserve"> </t>
    </r>
  </si>
  <si>
    <r>
      <t>I</t>
    </r>
    <r>
      <rPr>
        <vertAlign val="subscript"/>
        <sz val="10"/>
        <color indexed="8"/>
        <rFont val="Arial Narrow"/>
        <family val="2"/>
      </rPr>
      <t>Rxx</t>
    </r>
    <r>
      <rPr>
        <sz val="10"/>
        <color theme="1"/>
        <rFont val="Arial Narrow"/>
        <family val="2"/>
      </rPr>
      <t xml:space="preserve"> [kg·cm²]</t>
    </r>
  </si>
  <si>
    <r>
      <t>I</t>
    </r>
    <r>
      <rPr>
        <vertAlign val="subscript"/>
        <sz val="10"/>
        <color indexed="8"/>
        <rFont val="Arial Narrow"/>
        <family val="2"/>
      </rPr>
      <t>Sxx</t>
    </r>
    <r>
      <rPr>
        <sz val="10"/>
        <color theme="1"/>
        <rFont val="Arial Narrow"/>
        <family val="2"/>
      </rPr>
      <t xml:space="preserve"> [kg·cm²]</t>
    </r>
  </si>
  <si>
    <r>
      <t>I</t>
    </r>
    <r>
      <rPr>
        <vertAlign val="subscript"/>
        <sz val="10"/>
        <color indexed="8"/>
        <rFont val="Arial Narrow"/>
        <family val="2"/>
      </rPr>
      <t>Bxx</t>
    </r>
    <r>
      <rPr>
        <sz val="10"/>
        <color theme="1"/>
        <rFont val="Arial Narrow"/>
        <family val="2"/>
      </rPr>
      <t xml:space="preserve"> [kg·cm²]</t>
    </r>
  </si>
  <si>
    <r>
      <t>I</t>
    </r>
    <r>
      <rPr>
        <vertAlign val="subscript"/>
        <sz val="10"/>
        <color indexed="8"/>
        <rFont val="Arial Narrow"/>
        <family val="2"/>
      </rPr>
      <t>Nxx</t>
    </r>
    <r>
      <rPr>
        <sz val="10"/>
        <color theme="1"/>
        <rFont val="Arial Narrow"/>
        <family val="2"/>
      </rPr>
      <t xml:space="preserve"> [kg·cm²]</t>
    </r>
  </si>
  <si>
    <r>
      <t>I</t>
    </r>
    <r>
      <rPr>
        <vertAlign val="subscript"/>
        <sz val="10"/>
        <color indexed="8"/>
        <rFont val="Arial Narrow"/>
        <family val="2"/>
      </rPr>
      <t>Gxx</t>
    </r>
    <r>
      <rPr>
        <sz val="10"/>
        <color theme="1"/>
        <rFont val="Arial Narrow"/>
        <family val="2"/>
      </rPr>
      <t xml:space="preserve"> [kg·cm²]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</si>
</sst>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</numFmts>
  <fonts count="7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Symbol"/>
      <family val="1"/>
    </font>
    <font>
      <vertAlign val="superscript"/>
      <sz val="10"/>
      <color indexed="8"/>
      <name val="Arial Narrow"/>
      <family val="2"/>
    </font>
    <font>
      <vertAlign val="subscript"/>
      <sz val="10"/>
      <color indexed="8"/>
      <name val="Arial Narrow"/>
      <family val="2"/>
    </font>
    <font>
      <sz val="10"/>
      <color indexed="60"/>
      <name val="Arial Narrow"/>
      <family val="2"/>
    </font>
    <font>
      <b/>
      <sz val="10"/>
      <color indexed="60"/>
      <name val="Arial Narrow"/>
      <family val="2"/>
    </font>
    <font>
      <b/>
      <i/>
      <sz val="12"/>
      <color indexed="18"/>
      <name val="Arial Narrow"/>
      <family val="2"/>
    </font>
    <font>
      <i/>
      <sz val="18"/>
      <color indexed="18"/>
      <name val="Arial Narrow"/>
      <family val="2"/>
    </font>
    <font>
      <b/>
      <vertAlign val="subscript"/>
      <sz val="10"/>
      <color indexed="8"/>
      <name val="Arial Narrow"/>
      <family val="2"/>
    </font>
    <font>
      <b/>
      <i/>
      <sz val="10"/>
      <color indexed="18"/>
      <name val="Arial Narrow"/>
      <family val="2"/>
    </font>
    <font>
      <b/>
      <i/>
      <vertAlign val="subscript"/>
      <sz val="10"/>
      <color indexed="18"/>
      <name val="Arial Narrow"/>
      <family val="2"/>
    </font>
    <font>
      <sz val="8"/>
      <name val="Arial Narrow"/>
      <family val="2"/>
    </font>
    <font>
      <b/>
      <sz val="8"/>
      <color indexed="18"/>
      <name val="Arial Narrow"/>
      <family val="2"/>
    </font>
    <font>
      <b/>
      <i/>
      <sz val="8"/>
      <color indexed="18"/>
      <name val="Arial Narrow"/>
      <family val="2"/>
    </font>
    <font>
      <b/>
      <i/>
      <sz val="8"/>
      <name val="Arial Narrow"/>
      <family val="2"/>
    </font>
    <font>
      <sz val="8"/>
      <color indexed="18"/>
      <name val="Arial Narrow"/>
      <family val="2"/>
    </font>
    <font>
      <sz val="9"/>
      <name val="Arial Narrow"/>
      <family val="0"/>
    </font>
    <font>
      <sz val="10"/>
      <name val="Arial Narrow"/>
      <family val="0"/>
    </font>
    <font>
      <b/>
      <sz val="10"/>
      <color indexed="63"/>
      <name val="Arial Narrow"/>
      <family val="2"/>
    </font>
    <font>
      <sz val="10"/>
      <color indexed="23"/>
      <name val="Arial Narrow"/>
      <family val="2"/>
    </font>
    <font>
      <b/>
      <sz val="10"/>
      <color indexed="23"/>
      <name val="Arial Narrow"/>
      <family val="2"/>
    </font>
    <font>
      <i/>
      <sz val="10"/>
      <color indexed="18"/>
      <name val="Arial Narrow"/>
      <family val="2"/>
    </font>
    <font>
      <b/>
      <sz val="10"/>
      <color indexed="18"/>
      <name val="Arial Narrow"/>
      <family val="2"/>
    </font>
    <font>
      <b/>
      <i/>
      <sz val="10"/>
      <color indexed="17"/>
      <name val="Arial Narrow"/>
      <family val="2"/>
    </font>
    <font>
      <b/>
      <i/>
      <sz val="12"/>
      <color indexed="56"/>
      <name val="Arial Narrow"/>
      <family val="2"/>
    </font>
    <font>
      <i/>
      <sz val="10"/>
      <color indexed="5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2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sz val="10"/>
      <color indexed="9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rgb="FFC00000"/>
      <name val="Arial Narrow"/>
      <family val="2"/>
    </font>
    <font>
      <sz val="10"/>
      <color theme="1" tint="0.49998000264167786"/>
      <name val="Arial Narrow"/>
      <family val="2"/>
    </font>
    <font>
      <b/>
      <sz val="10"/>
      <color theme="1" tint="0.49998000264167786"/>
      <name val="Arial Narrow"/>
      <family val="2"/>
    </font>
    <font>
      <i/>
      <sz val="10"/>
      <color theme="4" tint="-0.4999699890613556"/>
      <name val="Arial Narrow"/>
      <family val="2"/>
    </font>
    <font>
      <b/>
      <i/>
      <sz val="10"/>
      <color theme="3" tint="-0.24997000396251678"/>
      <name val="Arial Narrow"/>
      <family val="2"/>
    </font>
    <font>
      <b/>
      <sz val="10"/>
      <color theme="3" tint="-0.24997000396251678"/>
      <name val="Arial Narrow"/>
      <family val="2"/>
    </font>
    <font>
      <b/>
      <sz val="10"/>
      <color rgb="FFC00000"/>
      <name val="Arial Narrow"/>
      <family val="2"/>
    </font>
    <font>
      <b/>
      <i/>
      <sz val="10"/>
      <color theme="6" tint="-0.4999699890613556"/>
      <name val="Arial Narrow"/>
      <family val="2"/>
    </font>
    <font>
      <b/>
      <i/>
      <sz val="12"/>
      <color rgb="FF002060"/>
      <name val="Arial Narrow"/>
      <family val="2"/>
    </font>
    <font>
      <b/>
      <i/>
      <sz val="12"/>
      <color theme="3" tint="-0.24997000396251678"/>
      <name val="Arial Narrow"/>
      <family val="2"/>
    </font>
    <font>
      <i/>
      <sz val="10"/>
      <color theme="3" tint="-0.24997000396251678"/>
      <name val="Arial Narrow"/>
      <family val="2"/>
    </font>
    <font>
      <b/>
      <i/>
      <sz val="12"/>
      <color theme="4" tint="-0.4999699890613556"/>
      <name val="Arial Narrow"/>
      <family val="2"/>
    </font>
    <font>
      <i/>
      <sz val="10"/>
      <color theme="3" tint="-0.4999699890613556"/>
      <name val="Arial Narrow"/>
      <family val="2"/>
    </font>
    <font>
      <b/>
      <sz val="8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>
        <color rgb="FF3F3F3F"/>
      </right>
      <top style="medium"/>
      <bottom style="medium"/>
    </border>
    <border>
      <left style="thin">
        <color rgb="FF3F3F3F"/>
      </left>
      <right style="thin">
        <color rgb="FF3F3F3F"/>
      </right>
      <top style="medium"/>
      <bottom style="medium"/>
    </border>
    <border>
      <left style="thin">
        <color rgb="FF3F3F3F"/>
      </left>
      <right style="medium"/>
      <top style="medium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4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57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164" fontId="45" fillId="0" borderId="11" xfId="0" applyNumberFormat="1" applyFont="1" applyBorder="1" applyAlignment="1">
      <alignment horizontal="center"/>
    </xf>
    <xf numFmtId="164" fontId="45" fillId="0" borderId="26" xfId="0" applyNumberFormat="1" applyFont="1" applyBorder="1" applyAlignment="1">
      <alignment horizontal="center"/>
    </xf>
    <xf numFmtId="9" fontId="45" fillId="0" borderId="27" xfId="0" applyNumberFormat="1" applyFont="1" applyBorder="1" applyAlignment="1">
      <alignment horizontal="center"/>
    </xf>
    <xf numFmtId="9" fontId="45" fillId="0" borderId="19" xfId="0" applyNumberFormat="1" applyFont="1" applyBorder="1" applyAlignment="1">
      <alignment horizontal="center"/>
    </xf>
    <xf numFmtId="2" fontId="58" fillId="0" borderId="22" xfId="0" applyNumberFormat="1" applyFont="1" applyBorder="1" applyAlignment="1">
      <alignment horizontal="center"/>
    </xf>
    <xf numFmtId="2" fontId="58" fillId="0" borderId="16" xfId="0" applyNumberFormat="1" applyFont="1" applyBorder="1" applyAlignment="1">
      <alignment horizontal="center"/>
    </xf>
    <xf numFmtId="164" fontId="58" fillId="0" borderId="16" xfId="0" applyNumberFormat="1" applyFont="1" applyBorder="1" applyAlignment="1">
      <alignment horizontal="center"/>
    </xf>
    <xf numFmtId="0" fontId="58" fillId="0" borderId="16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 horizontal="center"/>
    </xf>
    <xf numFmtId="164" fontId="58" fillId="0" borderId="10" xfId="0" applyNumberFormat="1" applyFont="1" applyBorder="1" applyAlignment="1">
      <alignment horizontal="center"/>
    </xf>
    <xf numFmtId="10" fontId="58" fillId="0" borderId="17" xfId="0" applyNumberFormat="1" applyFont="1" applyBorder="1" applyAlignment="1">
      <alignment horizontal="center"/>
    </xf>
    <xf numFmtId="165" fontId="58" fillId="0" borderId="12" xfId="0" applyNumberFormat="1" applyFont="1" applyBorder="1" applyAlignment="1">
      <alignment horizontal="center"/>
    </xf>
    <xf numFmtId="10" fontId="58" fillId="0" borderId="18" xfId="0" applyNumberFormat="1" applyFont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28" xfId="0" applyFont="1" applyBorder="1" applyAlignment="1">
      <alignment/>
    </xf>
    <xf numFmtId="165" fontId="58" fillId="0" borderId="23" xfId="0" applyNumberFormat="1" applyFont="1" applyBorder="1" applyAlignment="1">
      <alignment horizontal="center"/>
    </xf>
    <xf numFmtId="0" fontId="45" fillId="0" borderId="22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58" fillId="0" borderId="29" xfId="0" applyFont="1" applyBorder="1" applyAlignment="1">
      <alignment/>
    </xf>
    <xf numFmtId="0" fontId="0" fillId="0" borderId="24" xfId="0" applyFill="1" applyBorder="1" applyAlignment="1">
      <alignment vertical="center" wrapText="1"/>
    </xf>
    <xf numFmtId="164" fontId="59" fillId="0" borderId="24" xfId="0" applyNumberFormat="1" applyFont="1" applyBorder="1" applyAlignment="1">
      <alignment horizontal="center"/>
    </xf>
    <xf numFmtId="9" fontId="59" fillId="0" borderId="19" xfId="0" applyNumberFormat="1" applyFont="1" applyBorder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9" fontId="59" fillId="0" borderId="27" xfId="0" applyNumberFormat="1" applyFont="1" applyBorder="1" applyAlignment="1">
      <alignment horizontal="center"/>
    </xf>
    <xf numFmtId="164" fontId="59" fillId="0" borderId="26" xfId="0" applyNumberFormat="1" applyFont="1" applyBorder="1" applyAlignment="1">
      <alignment horizontal="center"/>
    </xf>
    <xf numFmtId="164" fontId="59" fillId="0" borderId="11" xfId="0" applyNumberFormat="1" applyFont="1" applyBorder="1" applyAlignment="1">
      <alignment horizontal="center"/>
    </xf>
    <xf numFmtId="0" fontId="60" fillId="0" borderId="20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0" fontId="0" fillId="0" borderId="18" xfId="0" applyNumberFormat="1" applyFill="1" applyBorder="1" applyAlignment="1">
      <alignment horizontal="center"/>
    </xf>
    <xf numFmtId="0" fontId="57" fillId="0" borderId="0" xfId="0" applyFont="1" applyBorder="1" applyAlignment="1">
      <alignment/>
    </xf>
    <xf numFmtId="1" fontId="58" fillId="0" borderId="10" xfId="0" applyNumberFormat="1" applyFont="1" applyBorder="1" applyAlignment="1">
      <alignment horizontal="center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1" fontId="61" fillId="0" borderId="10" xfId="0" applyNumberFormat="1" applyFont="1" applyBorder="1" applyAlignment="1" applyProtection="1">
      <alignment horizontal="center"/>
      <protection locked="0"/>
    </xf>
    <xf numFmtId="0" fontId="61" fillId="0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63" fillId="0" borderId="14" xfId="0" applyFont="1" applyBorder="1" applyAlignment="1">
      <alignment/>
    </xf>
    <xf numFmtId="0" fontId="59" fillId="0" borderId="16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5" fillId="0" borderId="32" xfId="0" applyFont="1" applyBorder="1" applyAlignment="1">
      <alignment vertical="center" wrapText="1"/>
    </xf>
    <xf numFmtId="0" fontId="45" fillId="0" borderId="33" xfId="0" applyFont="1" applyBorder="1" applyAlignment="1">
      <alignment vertical="center" wrapText="1"/>
    </xf>
    <xf numFmtId="0" fontId="45" fillId="0" borderId="34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6" fillId="0" borderId="37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3" xfId="0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40" xfId="0" applyFill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42" fillId="0" borderId="42" xfId="39" applyFill="1" applyBorder="1" applyAlignment="1">
      <alignment vertical="center" wrapText="1"/>
    </xf>
    <xf numFmtId="0" fontId="42" fillId="0" borderId="43" xfId="39" applyFill="1" applyBorder="1" applyAlignment="1">
      <alignment vertical="center" wrapText="1"/>
    </xf>
    <xf numFmtId="0" fontId="42" fillId="0" borderId="44" xfId="39" applyFill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8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8" xfId="0" applyFont="1" applyBorder="1" applyAlignment="1">
      <alignment vertical="center" wrapText="1"/>
    </xf>
    <xf numFmtId="0" fontId="60" fillId="0" borderId="39" xfId="0" applyFont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33" borderId="37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5" fillId="0" borderId="37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38" xfId="0" applyFont="1" applyBorder="1" applyAlignment="1">
      <alignment vertical="center" wrapText="1"/>
    </xf>
    <xf numFmtId="0" fontId="69" fillId="0" borderId="39" xfId="0" applyFont="1" applyBorder="1" applyAlignment="1">
      <alignment vertical="center" wrapText="1"/>
    </xf>
    <xf numFmtId="0" fontId="45" fillId="33" borderId="37" xfId="0" applyFont="1" applyFill="1" applyBorder="1" applyAlignment="1">
      <alignment vertical="center" wrapText="1"/>
    </xf>
    <xf numFmtId="0" fontId="0" fillId="33" borderId="38" xfId="0" applyFill="1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2</xdr:row>
      <xdr:rowOff>85725</xdr:rowOff>
    </xdr:from>
    <xdr:to>
      <xdr:col>5</xdr:col>
      <xdr:colOff>238125</xdr:colOff>
      <xdr:row>2</xdr:row>
      <xdr:rowOff>2114550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rcRect r="4046" b="-270"/>
        <a:stretch>
          <a:fillRect/>
        </a:stretch>
      </xdr:blipFill>
      <xdr:spPr>
        <a:xfrm>
          <a:off x="1314450" y="466725"/>
          <a:ext cx="3305175" cy="2028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5</xdr:col>
      <xdr:colOff>304800</xdr:colOff>
      <xdr:row>2</xdr:row>
      <xdr:rowOff>733425</xdr:rowOff>
    </xdr:from>
    <xdr:ext cx="1019175" cy="523875"/>
    <xdr:sp>
      <xdr:nvSpPr>
        <xdr:cNvPr id="2" name="Rechteck 1"/>
        <xdr:cNvSpPr>
          <a:spLocks/>
        </xdr:cNvSpPr>
      </xdr:nvSpPr>
      <xdr:spPr>
        <a:xfrm>
          <a:off x="4686300" y="1114425"/>
          <a:ext cx="10191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Nur sinnvolle Eingaben
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führen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zu einem 
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brauchbaren Ergebnis</a:t>
          </a:r>
        </a:p>
      </xdr:txBody>
    </xdr:sp>
    <xdr:clientData/>
  </xdr:oneCellAnchor>
  <xdr:twoCellAnchor>
    <xdr:from>
      <xdr:col>1</xdr:col>
      <xdr:colOff>952500</xdr:colOff>
      <xdr:row>24</xdr:row>
      <xdr:rowOff>114300</xdr:rowOff>
    </xdr:from>
    <xdr:to>
      <xdr:col>1</xdr:col>
      <xdr:colOff>952500</xdr:colOff>
      <xdr:row>24</xdr:row>
      <xdr:rowOff>114300</xdr:rowOff>
    </xdr:to>
    <xdr:pic>
      <xdr:nvPicPr>
        <xdr:cNvPr id="3" name="Freihand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6619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2</xdr:row>
      <xdr:rowOff>47625</xdr:rowOff>
    </xdr:from>
    <xdr:to>
      <xdr:col>4</xdr:col>
      <xdr:colOff>314325</xdr:colOff>
      <xdr:row>2</xdr:row>
      <xdr:rowOff>2162175</xdr:rowOff>
    </xdr:to>
    <xdr:pic>
      <xdr:nvPicPr>
        <xdr:cNvPr id="1" name="Grafik 9"/>
        <xdr:cNvPicPr preferRelativeResize="1">
          <a:picLocks noChangeAspect="1"/>
        </xdr:cNvPicPr>
      </xdr:nvPicPr>
      <xdr:blipFill>
        <a:blip r:embed="rId1"/>
        <a:srcRect r="7466" b="-799"/>
        <a:stretch>
          <a:fillRect/>
        </a:stretch>
      </xdr:blipFill>
      <xdr:spPr>
        <a:xfrm>
          <a:off x="1238250" y="428625"/>
          <a:ext cx="3105150" cy="21240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5</xdr:col>
      <xdr:colOff>19050</xdr:colOff>
      <xdr:row>2</xdr:row>
      <xdr:rowOff>523875</xdr:rowOff>
    </xdr:from>
    <xdr:ext cx="1209675" cy="485775"/>
    <xdr:sp>
      <xdr:nvSpPr>
        <xdr:cNvPr id="2" name="Rechteck 3"/>
        <xdr:cNvSpPr>
          <a:spLocks/>
        </xdr:cNvSpPr>
      </xdr:nvSpPr>
      <xdr:spPr>
        <a:xfrm>
          <a:off x="4657725" y="904875"/>
          <a:ext cx="1209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Nur sinnvolle Eingaben
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führen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zu einem 
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brauchbaren Ergebnis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2</xdr:row>
      <xdr:rowOff>85725</xdr:rowOff>
    </xdr:from>
    <xdr:to>
      <xdr:col>4</xdr:col>
      <xdr:colOff>352425</xdr:colOff>
      <xdr:row>2</xdr:row>
      <xdr:rowOff>2305050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t="1" r="9425" b="-1379"/>
        <a:stretch>
          <a:fillRect/>
        </a:stretch>
      </xdr:blipFill>
      <xdr:spPr>
        <a:xfrm>
          <a:off x="1257300" y="523875"/>
          <a:ext cx="3124200" cy="22193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5</xdr:col>
      <xdr:colOff>161925</xdr:colOff>
      <xdr:row>2</xdr:row>
      <xdr:rowOff>752475</xdr:rowOff>
    </xdr:from>
    <xdr:ext cx="1181100" cy="533400"/>
    <xdr:sp>
      <xdr:nvSpPr>
        <xdr:cNvPr id="2" name="Rechteck 3"/>
        <xdr:cNvSpPr>
          <a:spLocks/>
        </xdr:cNvSpPr>
      </xdr:nvSpPr>
      <xdr:spPr>
        <a:xfrm>
          <a:off x="4857750" y="1190625"/>
          <a:ext cx="1181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Nur sinnvolle Eingaben
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führen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zu einem 
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brauchbaren Ergebnis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1628775</xdr:colOff>
      <xdr:row>2</xdr:row>
      <xdr:rowOff>95250</xdr:rowOff>
    </xdr:from>
    <xdr:to>
      <xdr:col>3</xdr:col>
      <xdr:colOff>1990725</xdr:colOff>
      <xdr:row>2</xdr:row>
      <xdr:rowOff>2066925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rcRect l="-543" t="4028" r="6080" b="1098"/>
        <a:stretch>
          <a:fillRect/>
        </a:stretch>
      </xdr:blipFill>
      <xdr:spPr>
        <a:xfrm>
          <a:off x="1752600" y="476250"/>
          <a:ext cx="2619375" cy="1971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5</xdr:col>
      <xdr:colOff>38100</xdr:colOff>
      <xdr:row>2</xdr:row>
      <xdr:rowOff>762000</xdr:rowOff>
    </xdr:from>
    <xdr:ext cx="1076325" cy="495300"/>
    <xdr:sp>
      <xdr:nvSpPr>
        <xdr:cNvPr id="2" name="Rechteck 10"/>
        <xdr:cNvSpPr>
          <a:spLocks/>
        </xdr:cNvSpPr>
      </xdr:nvSpPr>
      <xdr:spPr>
        <a:xfrm>
          <a:off x="5000625" y="1143000"/>
          <a:ext cx="1076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Nur sinnvolle Eingaben
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führen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 zu einem 
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brauchbaren Ergebnis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15</xdr:row>
      <xdr:rowOff>66675</xdr:rowOff>
    </xdr:from>
    <xdr:to>
      <xdr:col>6</xdr:col>
      <xdr:colOff>19050</xdr:colOff>
      <xdr:row>28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495550"/>
          <a:ext cx="3343275" cy="21336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">
      <selection activeCell="K11" sqref="K11"/>
    </sheetView>
  </sheetViews>
  <sheetFormatPr defaultColWidth="12" defaultRowHeight="12.75"/>
  <cols>
    <col min="1" max="1" width="5.33203125" style="0" customWidth="1"/>
    <col min="2" max="2" width="30.33203125" style="0" customWidth="1"/>
    <col min="3" max="3" width="10.66015625" style="0" customWidth="1"/>
    <col min="4" max="4" width="18.33203125" style="0" customWidth="1"/>
    <col min="6" max="6" width="9.66015625" style="0" customWidth="1"/>
    <col min="8" max="8" width="7.83203125" style="0" customWidth="1"/>
  </cols>
  <sheetData>
    <row r="1" ht="13.5" thickBot="1"/>
    <row r="2" spans="2:8" ht="16.5" thickBot="1">
      <c r="B2" s="98" t="s">
        <v>72</v>
      </c>
      <c r="C2" s="99"/>
      <c r="D2" s="99"/>
      <c r="E2" s="99"/>
      <c r="F2" s="100"/>
      <c r="G2" s="100"/>
      <c r="H2" s="101"/>
    </row>
    <row r="3" spans="2:8" ht="177" customHeight="1" thickBot="1">
      <c r="B3" s="108"/>
      <c r="C3" s="109"/>
      <c r="D3" s="109"/>
      <c r="E3" s="109"/>
      <c r="F3" s="109"/>
      <c r="G3" s="109"/>
      <c r="H3" s="110"/>
    </row>
    <row r="4" spans="2:8" ht="15.75" customHeight="1">
      <c r="B4" s="62" t="s">
        <v>66</v>
      </c>
      <c r="C4" s="102"/>
      <c r="D4" s="103"/>
      <c r="E4" s="103"/>
      <c r="F4" s="103"/>
      <c r="G4" s="103"/>
      <c r="H4" s="104"/>
    </row>
    <row r="5" spans="2:8" ht="15" customHeight="1" thickBot="1">
      <c r="B5" s="55"/>
      <c r="C5" s="105"/>
      <c r="D5" s="106"/>
      <c r="E5" s="106"/>
      <c r="F5" s="106"/>
      <c r="G5" s="106"/>
      <c r="H5" s="107"/>
    </row>
    <row r="6" spans="2:8" ht="13.5">
      <c r="B6" s="48" t="s">
        <v>45</v>
      </c>
      <c r="C6" s="6"/>
      <c r="D6" s="6"/>
      <c r="E6" s="89" t="s">
        <v>52</v>
      </c>
      <c r="F6" s="90"/>
      <c r="G6" s="87" t="s">
        <v>67</v>
      </c>
      <c r="H6" s="88"/>
    </row>
    <row r="7" spans="2:8" ht="15">
      <c r="B7" s="14" t="s">
        <v>0</v>
      </c>
      <c r="C7" s="1" t="s">
        <v>29</v>
      </c>
      <c r="D7" s="1"/>
      <c r="E7" s="27">
        <v>6.4</v>
      </c>
      <c r="F7" s="25" t="s">
        <v>50</v>
      </c>
      <c r="G7" s="35">
        <v>10</v>
      </c>
      <c r="H7" s="12"/>
    </row>
    <row r="8" spans="2:8" ht="15">
      <c r="B8" s="14" t="s">
        <v>1</v>
      </c>
      <c r="C8" s="1" t="s">
        <v>28</v>
      </c>
      <c r="D8" s="1"/>
      <c r="E8" s="28">
        <v>4.8</v>
      </c>
      <c r="F8" s="25" t="s">
        <v>50</v>
      </c>
      <c r="G8" s="36">
        <v>8</v>
      </c>
      <c r="H8" s="12"/>
    </row>
    <row r="9" spans="2:8" ht="15">
      <c r="B9" s="14" t="s">
        <v>2</v>
      </c>
      <c r="C9" s="1" t="s">
        <v>27</v>
      </c>
      <c r="D9" s="1"/>
      <c r="E9" s="28">
        <v>1</v>
      </c>
      <c r="F9" s="25" t="s">
        <v>50</v>
      </c>
      <c r="G9" s="36">
        <v>1.5</v>
      </c>
      <c r="H9" s="12"/>
    </row>
    <row r="10" spans="2:8" ht="15">
      <c r="B10" s="14" t="s">
        <v>3</v>
      </c>
      <c r="C10" s="1" t="s">
        <v>26</v>
      </c>
      <c r="D10" s="1"/>
      <c r="E10" s="29">
        <v>0.0082</v>
      </c>
      <c r="F10" s="25" t="s">
        <v>50</v>
      </c>
      <c r="G10" s="37">
        <v>0.008</v>
      </c>
      <c r="H10" s="12"/>
    </row>
    <row r="11" spans="2:8" ht="13.5">
      <c r="B11" s="13"/>
      <c r="C11" s="4"/>
      <c r="D11" s="4"/>
      <c r="E11" s="4"/>
      <c r="F11" s="25"/>
      <c r="G11" s="39"/>
      <c r="H11" s="12"/>
    </row>
    <row r="12" spans="1:8" ht="13.5">
      <c r="A12" s="4"/>
      <c r="B12" s="85" t="s">
        <v>10</v>
      </c>
      <c r="C12" s="97"/>
      <c r="D12" s="97"/>
      <c r="E12" s="97"/>
      <c r="F12" s="25"/>
      <c r="G12" s="38"/>
      <c r="H12" s="12"/>
    </row>
    <row r="13" spans="2:8" ht="15">
      <c r="B13" s="20" t="s">
        <v>0</v>
      </c>
      <c r="C13" s="6" t="s">
        <v>14</v>
      </c>
      <c r="D13" s="7" t="s">
        <v>100</v>
      </c>
      <c r="E13" s="27">
        <v>1.2</v>
      </c>
      <c r="F13" s="25" t="s">
        <v>50</v>
      </c>
      <c r="G13" s="35">
        <v>2</v>
      </c>
      <c r="H13" s="12"/>
    </row>
    <row r="14" spans="2:8" ht="15">
      <c r="B14" s="14" t="s">
        <v>1</v>
      </c>
      <c r="C14" s="1" t="s">
        <v>15</v>
      </c>
      <c r="D14" s="1"/>
      <c r="E14" s="28">
        <v>0.8</v>
      </c>
      <c r="F14" s="25" t="s">
        <v>50</v>
      </c>
      <c r="G14" s="36">
        <v>1</v>
      </c>
      <c r="H14" s="12"/>
    </row>
    <row r="15" spans="2:8" ht="15">
      <c r="B15" s="14" t="s">
        <v>23</v>
      </c>
      <c r="C15" s="1" t="s">
        <v>16</v>
      </c>
      <c r="D15" s="1"/>
      <c r="E15" s="28">
        <v>1</v>
      </c>
      <c r="F15" s="25" t="s">
        <v>50</v>
      </c>
      <c r="G15" s="36">
        <v>2</v>
      </c>
      <c r="H15" s="12"/>
    </row>
    <row r="16" spans="2:8" ht="15">
      <c r="B16" s="14" t="s">
        <v>3</v>
      </c>
      <c r="C16" s="1" t="s">
        <v>17</v>
      </c>
      <c r="D16" s="1"/>
      <c r="E16" s="29">
        <v>0.0082</v>
      </c>
      <c r="F16" s="25" t="s">
        <v>50</v>
      </c>
      <c r="G16" s="37">
        <v>0.008</v>
      </c>
      <c r="H16" s="12"/>
    </row>
    <row r="17" spans="2:8" ht="13.5">
      <c r="B17" s="13"/>
      <c r="C17" s="4"/>
      <c r="D17" s="4"/>
      <c r="E17" s="4"/>
      <c r="F17" s="25"/>
      <c r="G17" s="39"/>
      <c r="H17" s="12"/>
    </row>
    <row r="18" spans="2:8" ht="13.5">
      <c r="B18" s="94" t="s">
        <v>5</v>
      </c>
      <c r="C18" s="95"/>
      <c r="D18" s="95"/>
      <c r="E18" s="96"/>
      <c r="F18" s="25"/>
      <c r="G18" s="38"/>
      <c r="H18" s="12"/>
    </row>
    <row r="19" spans="2:8" ht="15">
      <c r="B19" s="14" t="s">
        <v>2</v>
      </c>
      <c r="C19" s="1" t="s">
        <v>21</v>
      </c>
      <c r="D19" s="3" t="s">
        <v>34</v>
      </c>
      <c r="E19" s="28">
        <v>0.4</v>
      </c>
      <c r="F19" s="25" t="s">
        <v>50</v>
      </c>
      <c r="G19" s="36">
        <v>0.3</v>
      </c>
      <c r="H19" s="12"/>
    </row>
    <row r="20" spans="2:8" ht="15">
      <c r="B20" s="14" t="s">
        <v>3</v>
      </c>
      <c r="C20" s="1" t="s">
        <v>22</v>
      </c>
      <c r="D20" s="1"/>
      <c r="E20" s="29">
        <v>0.0082</v>
      </c>
      <c r="F20" s="25" t="s">
        <v>50</v>
      </c>
      <c r="G20" s="37">
        <v>0.008</v>
      </c>
      <c r="H20" s="12"/>
    </row>
    <row r="21" spans="2:8" ht="13.5">
      <c r="B21" s="13"/>
      <c r="C21" s="4"/>
      <c r="D21" s="4"/>
      <c r="E21" s="4"/>
      <c r="F21" s="25"/>
      <c r="G21" s="39"/>
      <c r="H21" s="12"/>
    </row>
    <row r="22" spans="2:8" ht="13.5">
      <c r="B22" s="85" t="s">
        <v>25</v>
      </c>
      <c r="C22" s="86"/>
      <c r="D22" s="86"/>
      <c r="E22" s="86"/>
      <c r="F22" s="25"/>
      <c r="G22" s="39"/>
      <c r="H22" s="12"/>
    </row>
    <row r="23" spans="2:8" ht="15">
      <c r="B23" s="14" t="s">
        <v>6</v>
      </c>
      <c r="C23" s="1" t="s">
        <v>18</v>
      </c>
      <c r="D23" s="3" t="s">
        <v>35</v>
      </c>
      <c r="E23" s="28">
        <v>1.5</v>
      </c>
      <c r="F23" s="25" t="s">
        <v>50</v>
      </c>
      <c r="G23" s="36">
        <v>2</v>
      </c>
      <c r="H23" s="12"/>
    </row>
    <row r="24" spans="2:8" ht="15">
      <c r="B24" s="14" t="s">
        <v>24</v>
      </c>
      <c r="C24" s="1" t="s">
        <v>46</v>
      </c>
      <c r="D24" s="3" t="s">
        <v>47</v>
      </c>
      <c r="E24" s="28">
        <v>3</v>
      </c>
      <c r="F24" s="25" t="s">
        <v>50</v>
      </c>
      <c r="G24" s="36">
        <v>5</v>
      </c>
      <c r="H24" s="12"/>
    </row>
    <row r="25" spans="2:8" ht="15">
      <c r="B25" s="77" t="s">
        <v>8</v>
      </c>
      <c r="C25" s="71" t="s">
        <v>89</v>
      </c>
      <c r="D25" s="71"/>
      <c r="E25" s="70">
        <v>6</v>
      </c>
      <c r="F25" s="78" t="s">
        <v>50</v>
      </c>
      <c r="G25" s="79">
        <v>3</v>
      </c>
      <c r="H25" s="80"/>
    </row>
    <row r="26" spans="2:8" ht="14.25" thickBot="1">
      <c r="B26" s="81"/>
      <c r="C26" s="82"/>
      <c r="D26" s="82"/>
      <c r="E26" s="83"/>
      <c r="F26" s="78"/>
      <c r="G26" s="84"/>
      <c r="H26" s="80"/>
    </row>
    <row r="27" spans="2:8" ht="13.5">
      <c r="B27" s="91" t="s">
        <v>51</v>
      </c>
      <c r="C27" s="92"/>
      <c r="D27" s="92"/>
      <c r="E27" s="92"/>
      <c r="F27" s="92"/>
      <c r="G27" s="92"/>
      <c r="H27" s="93"/>
    </row>
    <row r="28" spans="2:8" ht="13.5">
      <c r="B28" s="111" t="s">
        <v>30</v>
      </c>
      <c r="C28" s="112"/>
      <c r="D28" s="112"/>
      <c r="E28" s="112"/>
      <c r="F28" s="12"/>
      <c r="G28" s="13"/>
      <c r="H28" s="12"/>
    </row>
    <row r="29" spans="2:8" ht="15.75">
      <c r="B29" s="14" t="s">
        <v>31</v>
      </c>
      <c r="C29" s="1" t="s">
        <v>4</v>
      </c>
      <c r="D29" s="3" t="s">
        <v>36</v>
      </c>
      <c r="E29" s="2">
        <f>E10*E9*PI()/4*(E7^2-E8^2)</f>
        <v>0.1154095477222747</v>
      </c>
      <c r="F29" s="15">
        <f>E29/$E$33</f>
        <v>0.8160291438979966</v>
      </c>
      <c r="G29" s="37">
        <f>G10*G9*PI()/4*(G7^2-G8^2)</f>
        <v>0.33929200658769765</v>
      </c>
      <c r="H29" s="42">
        <f>G29/$G$33</f>
        <v>0.7258064516129032</v>
      </c>
    </row>
    <row r="30" spans="2:8" ht="15.75">
      <c r="B30" s="14" t="s">
        <v>33</v>
      </c>
      <c r="C30" s="1" t="s">
        <v>7</v>
      </c>
      <c r="D30" s="3" t="s">
        <v>38</v>
      </c>
      <c r="E30" s="2">
        <f>E20*E19*PI()/4*(E8^2-E13^2)</f>
        <v>0.05564388908038242</v>
      </c>
      <c r="F30" s="15">
        <f>E30/$E$33</f>
        <v>0.3934426229508196</v>
      </c>
      <c r="G30" s="37">
        <f>G20*G19*PI()/4*(G8^2-G13^2)</f>
        <v>0.11309733552923254</v>
      </c>
      <c r="H30" s="42">
        <f>G30/$G$33</f>
        <v>0.24193548387096775</v>
      </c>
    </row>
    <row r="31" spans="2:8" ht="15.75">
      <c r="B31" s="14" t="s">
        <v>57</v>
      </c>
      <c r="C31" s="1" t="s">
        <v>19</v>
      </c>
      <c r="D31" s="3" t="s">
        <v>39</v>
      </c>
      <c r="E31" s="2">
        <f>-E25*E20*E19*PI()/4*E23^2</f>
        <v>-0.034777430675239016</v>
      </c>
      <c r="F31" s="15">
        <f>E31/$E$33</f>
        <v>-0.2459016393442623</v>
      </c>
      <c r="G31" s="37">
        <f>-G25*G20*G19*PI()/4*G23^2</f>
        <v>-0.02261946710584651</v>
      </c>
      <c r="H31" s="42">
        <f>G31/$G$33</f>
        <v>-0.048387096774193554</v>
      </c>
    </row>
    <row r="32" spans="2:8" ht="16.5" thickBot="1">
      <c r="B32" s="21" t="s">
        <v>32</v>
      </c>
      <c r="C32" s="8" t="s">
        <v>9</v>
      </c>
      <c r="D32" s="9" t="s">
        <v>37</v>
      </c>
      <c r="E32" s="10">
        <f>E16*E15*PI()/4*(E13^2-E14^2)</f>
        <v>0.005152211951887259</v>
      </c>
      <c r="F32" s="16">
        <f>E32/$E$33</f>
        <v>0.03642987249544625</v>
      </c>
      <c r="G32" s="47">
        <f>G16*G15*PI()/4*(G13^2-G14^2)</f>
        <v>0.03769911184307752</v>
      </c>
      <c r="H32" s="44">
        <f>G32/$G$33</f>
        <v>0.08064516129032259</v>
      </c>
    </row>
    <row r="33" spans="2:8" ht="15" thickTop="1">
      <c r="B33" s="20" t="s">
        <v>42</v>
      </c>
      <c r="C33" s="11" t="s">
        <v>12</v>
      </c>
      <c r="D33" s="7" t="s">
        <v>11</v>
      </c>
      <c r="E33" s="31">
        <f>E29+E30+E31+E32</f>
        <v>0.14142821807930533</v>
      </c>
      <c r="F33" s="33">
        <f>F29+F30+F31+F32</f>
        <v>1</v>
      </c>
      <c r="G33" s="58">
        <f>G29+G30+G31+G32</f>
        <v>0.46746898685416116</v>
      </c>
      <c r="H33" s="59">
        <f>H29+H30+H31+H32</f>
        <v>1</v>
      </c>
    </row>
    <row r="34" spans="2:8" ht="13.5">
      <c r="B34" s="13"/>
      <c r="C34" s="4"/>
      <c r="D34" s="4"/>
      <c r="E34" s="4"/>
      <c r="F34" s="53"/>
      <c r="G34" s="54"/>
      <c r="H34" s="46"/>
    </row>
    <row r="35" spans="2:8" ht="13.5">
      <c r="B35" s="85" t="s">
        <v>102</v>
      </c>
      <c r="C35" s="86"/>
      <c r="D35" s="86"/>
      <c r="E35" s="86"/>
      <c r="F35" s="12"/>
      <c r="G35" s="39"/>
      <c r="H35" s="45"/>
    </row>
    <row r="36" spans="2:8" ht="15.75">
      <c r="B36" s="14" t="s">
        <v>74</v>
      </c>
      <c r="C36" s="1" t="s">
        <v>104</v>
      </c>
      <c r="D36" s="3" t="s">
        <v>40</v>
      </c>
      <c r="E36" s="2">
        <f>E29/8*(E7^2+E8^2)</f>
        <v>0.9232763817781976</v>
      </c>
      <c r="F36" s="15">
        <f>E36/$E$40</f>
        <v>0.9169896055108927</v>
      </c>
      <c r="G36" s="37">
        <f>G29/8*(G7^2+G8^2)</f>
        <v>6.955486135047802</v>
      </c>
      <c r="H36" s="42">
        <f>G36/$G$40</f>
        <v>0.893138085441123</v>
      </c>
    </row>
    <row r="37" spans="2:8" ht="15.75">
      <c r="B37" s="14" t="s">
        <v>75</v>
      </c>
      <c r="C37" s="1" t="s">
        <v>105</v>
      </c>
      <c r="D37" s="3" t="s">
        <v>70</v>
      </c>
      <c r="E37" s="2">
        <f>E30/8*(E8^2+E13^2)</f>
        <v>0.1702703005859702</v>
      </c>
      <c r="F37" s="15">
        <f>E37/$E$40</f>
        <v>0.16911089555203107</v>
      </c>
      <c r="G37" s="37">
        <f>G30/8*(G8^2+G13^2)</f>
        <v>0.9613273519984766</v>
      </c>
      <c r="H37" s="42">
        <f>G37/$G$40</f>
        <v>0.12344184920730969</v>
      </c>
    </row>
    <row r="38" spans="2:8" ht="15.75">
      <c r="B38" s="14" t="s">
        <v>53</v>
      </c>
      <c r="C38" s="1" t="s">
        <v>106</v>
      </c>
      <c r="D38" s="3" t="s">
        <v>48</v>
      </c>
      <c r="E38" s="2">
        <f>E31*((E24/2)^2+1/8*E23^2)</f>
        <v>-0.08803037139669875</v>
      </c>
      <c r="F38" s="15">
        <f>E38/$E$40</f>
        <v>-0.08743095473163372</v>
      </c>
      <c r="G38" s="37">
        <f>G31*((G24/2)^2+1/8*G23^2)</f>
        <v>-0.15268140296446395</v>
      </c>
      <c r="H38" s="42">
        <f>G38/$G$40</f>
        <v>-0.019605470168219775</v>
      </c>
    </row>
    <row r="39" spans="2:8" ht="16.5" thickBot="1">
      <c r="B39" s="63" t="s">
        <v>43</v>
      </c>
      <c r="C39" s="64" t="s">
        <v>107</v>
      </c>
      <c r="D39" s="65" t="s">
        <v>41</v>
      </c>
      <c r="E39" s="66">
        <f>E32/8*(E13^2+E14^2)</f>
        <v>0.0013395751074906875</v>
      </c>
      <c r="F39" s="67">
        <f>E39/$E$40</f>
        <v>0.0013304536687099996</v>
      </c>
      <c r="G39" s="47">
        <f>G32/8*(G13^2+G14^2)</f>
        <v>0.023561944901923447</v>
      </c>
      <c r="H39" s="44">
        <f>G39/$G$40</f>
        <v>0.0030255355197870023</v>
      </c>
    </row>
    <row r="40" spans="2:8" ht="15.75" thickBot="1" thickTop="1">
      <c r="B40" s="22" t="s">
        <v>54</v>
      </c>
      <c r="C40" s="23" t="s">
        <v>108</v>
      </c>
      <c r="D40" s="24" t="s">
        <v>93</v>
      </c>
      <c r="E40" s="32">
        <f>E36+E37+E38+E39</f>
        <v>1.0068558860749597</v>
      </c>
      <c r="F40" s="34">
        <f>F36+F37+F38+F39</f>
        <v>0.9999999999999999</v>
      </c>
      <c r="G40" s="56">
        <f>G36+G37+G38+G39</f>
        <v>7.787694028983738</v>
      </c>
      <c r="H40" s="57">
        <f>H36+H37+H38+H39</f>
        <v>1</v>
      </c>
    </row>
  </sheetData>
  <sheetProtection sheet="1" objects="1" scenarios="1"/>
  <mergeCells count="12">
    <mergeCell ref="B2:H2"/>
    <mergeCell ref="C4:H4"/>
    <mergeCell ref="C5:H5"/>
    <mergeCell ref="B3:H3"/>
    <mergeCell ref="B28:E28"/>
    <mergeCell ref="B35:E35"/>
    <mergeCell ref="G6:H6"/>
    <mergeCell ref="E6:F6"/>
    <mergeCell ref="B27:H27"/>
    <mergeCell ref="B18:E18"/>
    <mergeCell ref="B12:E12"/>
    <mergeCell ref="B22:E22"/>
  </mergeCells>
  <printOptions/>
  <pageMargins left="0.25" right="0.25" top="0.75" bottom="0.75" header="0.3" footer="0.3"/>
  <pageSetup horizontalDpi="600" verticalDpi="600" orientation="portrait" paperSize="9" r:id="rId4"/>
  <headerFooter>
    <oddFooter>&amp;L&amp;9www.jbladt.jimdo.com
&amp;F /&amp;A&amp;C&amp;N
&amp;R&amp;9Bladt: 05.11.2014
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showGridLines="0" zoomScalePageLayoutView="0" workbookViewId="0" topLeftCell="A16">
      <selection activeCell="L37" sqref="L37"/>
    </sheetView>
  </sheetViews>
  <sheetFormatPr defaultColWidth="12" defaultRowHeight="12.75"/>
  <cols>
    <col min="1" max="1" width="2.16015625" style="0" customWidth="1"/>
    <col min="2" max="2" width="32" style="0" customWidth="1"/>
    <col min="3" max="3" width="11.16015625" style="0" customWidth="1"/>
    <col min="4" max="4" width="25.16015625" style="0" bestFit="1" customWidth="1"/>
    <col min="5" max="5" width="10.66015625" style="0" customWidth="1"/>
    <col min="6" max="6" width="9.16015625" style="0" customWidth="1"/>
    <col min="7" max="7" width="11.66015625" style="0" customWidth="1"/>
    <col min="8" max="8" width="11.5" style="0" customWidth="1"/>
  </cols>
  <sheetData>
    <row r="1" ht="13.5" thickBot="1"/>
    <row r="2" spans="2:8" ht="16.5" thickBot="1">
      <c r="B2" s="115" t="s">
        <v>55</v>
      </c>
      <c r="C2" s="116"/>
      <c r="D2" s="116"/>
      <c r="E2" s="116"/>
      <c r="F2" s="117"/>
      <c r="G2" s="117"/>
      <c r="H2" s="118"/>
    </row>
    <row r="3" spans="2:8" ht="173.25" customHeight="1" thickBot="1">
      <c r="B3" s="125" t="s">
        <v>97</v>
      </c>
      <c r="C3" s="126"/>
      <c r="D3" s="126"/>
      <c r="E3" s="126"/>
      <c r="F3" s="127"/>
      <c r="G3" s="127"/>
      <c r="H3" s="128"/>
    </row>
    <row r="4" spans="2:8" ht="15.75" customHeight="1">
      <c r="B4" s="62" t="s">
        <v>66</v>
      </c>
      <c r="C4" s="102"/>
      <c r="D4" s="103"/>
      <c r="E4" s="103"/>
      <c r="F4" s="103"/>
      <c r="G4" s="103"/>
      <c r="H4" s="104"/>
    </row>
    <row r="5" spans="2:8" ht="15" customHeight="1" thickBot="1">
      <c r="B5" s="55"/>
      <c r="C5" s="105"/>
      <c r="D5" s="123"/>
      <c r="E5" s="123"/>
      <c r="F5" s="123"/>
      <c r="G5" s="123"/>
      <c r="H5" s="124"/>
    </row>
    <row r="6" spans="2:8" ht="13.5" customHeight="1">
      <c r="B6" s="18" t="s">
        <v>45</v>
      </c>
      <c r="C6" s="19"/>
      <c r="D6" s="19"/>
      <c r="E6" s="119" t="s">
        <v>52</v>
      </c>
      <c r="F6" s="120"/>
      <c r="G6" s="121" t="s">
        <v>49</v>
      </c>
      <c r="H6" s="122"/>
    </row>
    <row r="7" spans="2:8" ht="15">
      <c r="B7" s="14" t="s">
        <v>0</v>
      </c>
      <c r="C7" s="1" t="s">
        <v>29</v>
      </c>
      <c r="D7" s="1"/>
      <c r="E7" s="27">
        <v>6.4</v>
      </c>
      <c r="F7" s="25" t="s">
        <v>50</v>
      </c>
      <c r="G7" s="35">
        <v>6.4</v>
      </c>
      <c r="H7" s="12"/>
    </row>
    <row r="8" spans="2:8" ht="15">
      <c r="B8" s="14" t="s">
        <v>1</v>
      </c>
      <c r="C8" s="1" t="s">
        <v>28</v>
      </c>
      <c r="D8" s="1"/>
      <c r="E8" s="28">
        <v>4.8</v>
      </c>
      <c r="F8" s="25" t="s">
        <v>50</v>
      </c>
      <c r="G8" s="36">
        <v>4.8</v>
      </c>
      <c r="H8" s="12"/>
    </row>
    <row r="9" spans="2:8" ht="15">
      <c r="B9" s="14" t="s">
        <v>2</v>
      </c>
      <c r="C9" s="1" t="s">
        <v>27</v>
      </c>
      <c r="D9" s="1"/>
      <c r="E9" s="28">
        <v>1</v>
      </c>
      <c r="F9" s="25" t="s">
        <v>50</v>
      </c>
      <c r="G9" s="36">
        <v>1</v>
      </c>
      <c r="H9" s="12"/>
    </row>
    <row r="10" spans="2:8" ht="15">
      <c r="B10" s="14" t="s">
        <v>3</v>
      </c>
      <c r="C10" s="1" t="s">
        <v>26</v>
      </c>
      <c r="D10" s="1"/>
      <c r="E10" s="29">
        <v>0.0082</v>
      </c>
      <c r="F10" s="25" t="s">
        <v>50</v>
      </c>
      <c r="G10" s="37">
        <v>0.0082</v>
      </c>
      <c r="H10" s="12"/>
    </row>
    <row r="11" spans="2:8" ht="13.5">
      <c r="B11" s="13"/>
      <c r="C11" s="4"/>
      <c r="D11" s="4"/>
      <c r="E11" s="4"/>
      <c r="F11" s="25"/>
      <c r="G11" s="13"/>
      <c r="H11" s="12"/>
    </row>
    <row r="12" spans="1:8" ht="13.5">
      <c r="A12" s="4"/>
      <c r="B12" s="85" t="s">
        <v>10</v>
      </c>
      <c r="C12" s="97"/>
      <c r="D12" s="97"/>
      <c r="E12" s="97"/>
      <c r="F12" s="25"/>
      <c r="G12" s="38"/>
      <c r="H12" s="12"/>
    </row>
    <row r="13" spans="2:8" ht="15">
      <c r="B13" s="20" t="s">
        <v>0</v>
      </c>
      <c r="C13" s="6" t="s">
        <v>14</v>
      </c>
      <c r="D13" s="7" t="s">
        <v>99</v>
      </c>
      <c r="E13" s="27">
        <v>1.2</v>
      </c>
      <c r="F13" s="25" t="s">
        <v>50</v>
      </c>
      <c r="G13" s="35">
        <v>1.2</v>
      </c>
      <c r="H13" s="12"/>
    </row>
    <row r="14" spans="2:8" ht="15">
      <c r="B14" s="14" t="s">
        <v>1</v>
      </c>
      <c r="C14" s="1" t="s">
        <v>15</v>
      </c>
      <c r="D14" s="1"/>
      <c r="E14" s="28">
        <v>0.8</v>
      </c>
      <c r="F14" s="25" t="s">
        <v>50</v>
      </c>
      <c r="G14" s="36">
        <v>0.8</v>
      </c>
      <c r="H14" s="12"/>
    </row>
    <row r="15" spans="2:8" ht="15">
      <c r="B15" s="14" t="s">
        <v>23</v>
      </c>
      <c r="C15" s="1" t="s">
        <v>16</v>
      </c>
      <c r="D15" s="1"/>
      <c r="E15" s="28">
        <v>1</v>
      </c>
      <c r="F15" s="25" t="s">
        <v>50</v>
      </c>
      <c r="G15" s="36">
        <v>1</v>
      </c>
      <c r="H15" s="12"/>
    </row>
    <row r="16" spans="2:8" ht="15">
      <c r="B16" s="14" t="s">
        <v>3</v>
      </c>
      <c r="C16" s="1" t="s">
        <v>17</v>
      </c>
      <c r="D16" s="1"/>
      <c r="E16" s="29">
        <v>0.0082</v>
      </c>
      <c r="F16" s="25" t="s">
        <v>50</v>
      </c>
      <c r="G16" s="37">
        <v>0.0082</v>
      </c>
      <c r="H16" s="12"/>
    </row>
    <row r="17" spans="2:8" ht="13.5">
      <c r="B17" s="13"/>
      <c r="C17" s="4"/>
      <c r="D17" s="4"/>
      <c r="E17" s="4"/>
      <c r="F17" s="25"/>
      <c r="G17" s="39"/>
      <c r="H17" s="12"/>
    </row>
    <row r="18" spans="2:8" ht="13.5">
      <c r="B18" s="94" t="s">
        <v>60</v>
      </c>
      <c r="C18" s="95"/>
      <c r="D18" s="95"/>
      <c r="E18" s="96"/>
      <c r="F18" s="25"/>
      <c r="G18" s="38"/>
      <c r="H18" s="12"/>
    </row>
    <row r="19" spans="2:8" ht="15">
      <c r="B19" s="14" t="s">
        <v>56</v>
      </c>
      <c r="C19" s="1" t="s">
        <v>20</v>
      </c>
      <c r="D19" s="3" t="s">
        <v>34</v>
      </c>
      <c r="E19" s="28">
        <v>0.4</v>
      </c>
      <c r="F19" s="25" t="s">
        <v>50</v>
      </c>
      <c r="G19" s="36">
        <v>0.4</v>
      </c>
      <c r="H19" s="12"/>
    </row>
    <row r="20" spans="2:8" ht="15">
      <c r="B20" s="14" t="s">
        <v>3</v>
      </c>
      <c r="C20" s="1" t="s">
        <v>22</v>
      </c>
      <c r="D20" s="1"/>
      <c r="E20" s="29">
        <v>0.0082</v>
      </c>
      <c r="F20" s="25" t="s">
        <v>50</v>
      </c>
      <c r="G20" s="37">
        <v>0.0082</v>
      </c>
      <c r="H20" s="12"/>
    </row>
    <row r="21" spans="2:8" ht="15">
      <c r="B21" s="72" t="s">
        <v>13</v>
      </c>
      <c r="C21" s="75" t="s">
        <v>96</v>
      </c>
      <c r="D21" s="72"/>
      <c r="E21" s="76">
        <v>6</v>
      </c>
      <c r="F21" s="25" t="s">
        <v>50</v>
      </c>
      <c r="G21" s="40">
        <v>6</v>
      </c>
      <c r="H21" s="12"/>
    </row>
    <row r="22" spans="2:8" ht="14.25" thickBot="1">
      <c r="B22" s="13"/>
      <c r="C22" s="4"/>
      <c r="D22" s="4"/>
      <c r="E22" s="5"/>
      <c r="F22" s="25"/>
      <c r="G22" s="26"/>
      <c r="H22" s="12"/>
    </row>
    <row r="23" spans="2:8" ht="13.5">
      <c r="B23" s="91" t="s">
        <v>51</v>
      </c>
      <c r="C23" s="113"/>
      <c r="D23" s="113"/>
      <c r="E23" s="113"/>
      <c r="F23" s="113"/>
      <c r="G23" s="113"/>
      <c r="H23" s="114"/>
    </row>
    <row r="24" spans="2:8" ht="13.5">
      <c r="B24" s="111" t="s">
        <v>30</v>
      </c>
      <c r="C24" s="112"/>
      <c r="D24" s="112"/>
      <c r="E24" s="112"/>
      <c r="F24" s="12"/>
      <c r="G24" s="13"/>
      <c r="H24" s="12"/>
    </row>
    <row r="25" spans="2:8" ht="15.75">
      <c r="B25" s="14" t="s">
        <v>31</v>
      </c>
      <c r="C25" s="1" t="s">
        <v>4</v>
      </c>
      <c r="D25" s="3" t="s">
        <v>36</v>
      </c>
      <c r="E25" s="49">
        <f>E10*E9*PI()/4*(E7^2-E8^2)</f>
        <v>0.1154095477222747</v>
      </c>
      <c r="F25" s="50">
        <f>E25/$E$28</f>
        <v>0.8763693270735525</v>
      </c>
      <c r="G25" s="41">
        <f>G10*G9*PI()/4*(G7^2-G8^2)</f>
        <v>0.1154095477222747</v>
      </c>
      <c r="H25" s="42">
        <f>G25/$G$28</f>
        <v>0.8763693270735525</v>
      </c>
    </row>
    <row r="26" spans="2:8" ht="15.75">
      <c r="B26" s="14" t="s">
        <v>58</v>
      </c>
      <c r="C26" s="1" t="s">
        <v>7</v>
      </c>
      <c r="D26" s="3" t="s">
        <v>68</v>
      </c>
      <c r="E26" s="49">
        <f>E21*E20*(E8-E13)/2*PI()/4*E19^2</f>
        <v>0.011128777816076485</v>
      </c>
      <c r="F26" s="50">
        <f>E26/$E$28</f>
        <v>0.08450704225352111</v>
      </c>
      <c r="G26" s="41">
        <f>G21*G20*(G8-G13)/2*PI()/4*G19^2</f>
        <v>0.011128777816076485</v>
      </c>
      <c r="H26" s="42">
        <f>G26/$G$28</f>
        <v>0.08450704225352111</v>
      </c>
    </row>
    <row r="27" spans="2:8" ht="16.5" thickBot="1">
      <c r="B27" s="21" t="s">
        <v>32</v>
      </c>
      <c r="C27" s="8" t="s">
        <v>9</v>
      </c>
      <c r="D27" s="9" t="s">
        <v>37</v>
      </c>
      <c r="E27" s="51">
        <f>E16*E15*PI()/4*(E13^2-E14^2)</f>
        <v>0.005152211951887259</v>
      </c>
      <c r="F27" s="52">
        <f>E27/$E$28</f>
        <v>0.03912363067292642</v>
      </c>
      <c r="G27" s="43">
        <f>G16*G15*PI()/4*(G13^2-G14^2)</f>
        <v>0.005152211951887259</v>
      </c>
      <c r="H27" s="44">
        <f>G27/$G$28</f>
        <v>0.03912363067292642</v>
      </c>
    </row>
    <row r="28" spans="2:8" ht="15" thickTop="1">
      <c r="B28" s="20" t="s">
        <v>42</v>
      </c>
      <c r="C28" s="11" t="s">
        <v>12</v>
      </c>
      <c r="D28" s="7" t="s">
        <v>59</v>
      </c>
      <c r="E28" s="31">
        <f>E25+E26+E27</f>
        <v>0.13169053749023843</v>
      </c>
      <c r="F28" s="33">
        <f>F25+F26+F27</f>
        <v>1</v>
      </c>
      <c r="G28" s="61">
        <f>G25+G26+G27</f>
        <v>0.13169053749023843</v>
      </c>
      <c r="H28" s="59">
        <f>H25+H26+H27</f>
        <v>1</v>
      </c>
    </row>
    <row r="29" spans="2:8" ht="13.5">
      <c r="B29" s="13"/>
      <c r="C29" s="4"/>
      <c r="D29" s="4"/>
      <c r="E29" s="4"/>
      <c r="F29" s="12"/>
      <c r="G29" s="39"/>
      <c r="H29" s="45"/>
    </row>
    <row r="30" spans="2:8" ht="13.5">
      <c r="B30" s="85" t="s">
        <v>102</v>
      </c>
      <c r="C30" s="86"/>
      <c r="D30" s="86"/>
      <c r="E30" s="86"/>
      <c r="F30" s="30"/>
      <c r="G30" s="38"/>
      <c r="H30" s="46"/>
    </row>
    <row r="31" spans="2:8" ht="15.75">
      <c r="B31" s="14" t="s">
        <v>44</v>
      </c>
      <c r="C31" s="1" t="s">
        <v>104</v>
      </c>
      <c r="D31" s="3" t="s">
        <v>40</v>
      </c>
      <c r="E31" s="49">
        <f>E25/8*(E7^2+E8^2)</f>
        <v>0.9232763817781976</v>
      </c>
      <c r="F31" s="50">
        <f>E31/$E$34</f>
        <v>0.9691557528479767</v>
      </c>
      <c r="G31" s="41">
        <f>G25/8*(G7^2+G8^2)</f>
        <v>0.9232763817781976</v>
      </c>
      <c r="H31" s="42">
        <f>G31/$G$34</f>
        <v>0.9691557528479767</v>
      </c>
    </row>
    <row r="32" spans="2:8" ht="15.75">
      <c r="B32" s="14" t="s">
        <v>65</v>
      </c>
      <c r="C32" s="1" t="s">
        <v>105</v>
      </c>
      <c r="D32" s="3" t="s">
        <v>71</v>
      </c>
      <c r="E32" s="49">
        <f>E26*(((E8+E13)^2)/16+((E8-E13)^2)/48)</f>
        <v>0.028044520096512742</v>
      </c>
      <c r="F32" s="50">
        <f>E32/$E$34</f>
        <v>0.029438105992757282</v>
      </c>
      <c r="G32" s="41">
        <f>G26*(((G8+G13)^2)/16+((G8-G13)^2)/48)</f>
        <v>0.028044520096512742</v>
      </c>
      <c r="H32" s="42">
        <f>G32/$G$34</f>
        <v>0.029438105992757282</v>
      </c>
    </row>
    <row r="33" spans="2:8" ht="16.5" thickBot="1">
      <c r="B33" s="21" t="s">
        <v>43</v>
      </c>
      <c r="C33" s="8" t="s">
        <v>107</v>
      </c>
      <c r="D33" s="9" t="s">
        <v>41</v>
      </c>
      <c r="E33" s="51">
        <f>E27/8*(E13^2+E14^2)</f>
        <v>0.0013395751074906875</v>
      </c>
      <c r="F33" s="52">
        <f>E33/$E$34</f>
        <v>0.0014061411592660366</v>
      </c>
      <c r="G33" s="43">
        <f>G27/8*(G13^2+G14^2)</f>
        <v>0.0013395751074906875</v>
      </c>
      <c r="H33" s="44">
        <f>G33/$G$34</f>
        <v>0.0014061411592660366</v>
      </c>
    </row>
    <row r="34" spans="2:8" ht="15.75" thickBot="1" thickTop="1">
      <c r="B34" s="22" t="s">
        <v>54</v>
      </c>
      <c r="C34" s="23" t="s">
        <v>108</v>
      </c>
      <c r="D34" s="24" t="s">
        <v>91</v>
      </c>
      <c r="E34" s="32">
        <f>E31+E32+E33</f>
        <v>0.952660476982201</v>
      </c>
      <c r="F34" s="34">
        <f>F31+F32+F33</f>
        <v>1</v>
      </c>
      <c r="G34" s="60">
        <f>G31+G32+G33</f>
        <v>0.952660476982201</v>
      </c>
      <c r="H34" s="57">
        <f>H31+H32+H33</f>
        <v>1</v>
      </c>
    </row>
  </sheetData>
  <sheetProtection sheet="1" objects="1" scenarios="1"/>
  <mergeCells count="11">
    <mergeCell ref="B3:H3"/>
    <mergeCell ref="B23:H23"/>
    <mergeCell ref="B24:E24"/>
    <mergeCell ref="B30:E30"/>
    <mergeCell ref="B2:H2"/>
    <mergeCell ref="E6:F6"/>
    <mergeCell ref="G6:H6"/>
    <mergeCell ref="B12:E12"/>
    <mergeCell ref="B18:E18"/>
    <mergeCell ref="C4:H4"/>
    <mergeCell ref="C5:H5"/>
  </mergeCells>
  <printOptions/>
  <pageMargins left="0.25" right="0.25" top="0.75" bottom="0.75" header="0.3" footer="0.3"/>
  <pageSetup horizontalDpi="600" verticalDpi="600" orientation="portrait" paperSize="9" r:id="rId4"/>
  <headerFooter>
    <oddFooter>&amp;L&amp;9www.jbladt.jimdo.com
&amp;F / &amp;A&amp;C&amp;P
&amp;R&amp;9Bladt: 05.11.2014
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showGridLines="0" zoomScalePageLayoutView="0" workbookViewId="0" topLeftCell="A10">
      <selection activeCell="N26" sqref="N26"/>
    </sheetView>
  </sheetViews>
  <sheetFormatPr defaultColWidth="12" defaultRowHeight="12.75"/>
  <cols>
    <col min="1" max="1" width="1.66796875" style="0" customWidth="1"/>
    <col min="2" max="2" width="31.66015625" style="0" customWidth="1"/>
    <col min="4" max="4" width="25.16015625" style="0" customWidth="1"/>
    <col min="5" max="5" width="11.66015625" style="0" customWidth="1"/>
    <col min="6" max="6" width="10.16015625" style="0" customWidth="1"/>
    <col min="7" max="7" width="9.66015625" style="0" customWidth="1"/>
    <col min="8" max="8" width="10.16015625" style="0" customWidth="1"/>
  </cols>
  <sheetData>
    <row r="1" ht="13.5" thickBot="1"/>
    <row r="2" spans="2:8" ht="21" customHeight="1" thickBot="1">
      <c r="B2" s="98" t="s">
        <v>73</v>
      </c>
      <c r="C2" s="132"/>
      <c r="D2" s="132"/>
      <c r="E2" s="132"/>
      <c r="F2" s="133"/>
      <c r="G2" s="133"/>
      <c r="H2" s="134"/>
    </row>
    <row r="3" spans="2:8" ht="186" customHeight="1" thickBot="1">
      <c r="B3" s="129" t="s">
        <v>88</v>
      </c>
      <c r="C3" s="130"/>
      <c r="D3" s="130"/>
      <c r="E3" s="130"/>
      <c r="F3" s="130"/>
      <c r="G3" s="130"/>
      <c r="H3" s="131"/>
    </row>
    <row r="4" spans="2:8" ht="15.75" customHeight="1">
      <c r="B4" s="62" t="s">
        <v>66</v>
      </c>
      <c r="C4" s="102"/>
      <c r="D4" s="103"/>
      <c r="E4" s="103"/>
      <c r="F4" s="103"/>
      <c r="G4" s="103"/>
      <c r="H4" s="104"/>
    </row>
    <row r="5" spans="2:8" ht="15" customHeight="1" thickBot="1">
      <c r="B5" s="55"/>
      <c r="C5" s="105"/>
      <c r="D5" s="123"/>
      <c r="E5" s="123"/>
      <c r="F5" s="123"/>
      <c r="G5" s="123"/>
      <c r="H5" s="124"/>
    </row>
    <row r="6" spans="2:8" ht="13.5" customHeight="1">
      <c r="B6" s="18" t="s">
        <v>45</v>
      </c>
      <c r="C6" s="19"/>
      <c r="D6" s="19"/>
      <c r="E6" s="119" t="s">
        <v>52</v>
      </c>
      <c r="F6" s="120"/>
      <c r="G6" s="121" t="s">
        <v>49</v>
      </c>
      <c r="H6" s="122"/>
    </row>
    <row r="7" spans="2:8" ht="15">
      <c r="B7" s="14" t="s">
        <v>0</v>
      </c>
      <c r="C7" s="1" t="s">
        <v>29</v>
      </c>
      <c r="D7" s="1"/>
      <c r="E7" s="27">
        <v>6.4</v>
      </c>
      <c r="F7" s="25" t="s">
        <v>50</v>
      </c>
      <c r="G7" s="35">
        <v>6.4</v>
      </c>
      <c r="H7" s="12"/>
    </row>
    <row r="8" spans="2:8" ht="15">
      <c r="B8" s="14" t="s">
        <v>1</v>
      </c>
      <c r="C8" s="1" t="s">
        <v>28</v>
      </c>
      <c r="D8" s="1"/>
      <c r="E8" s="28">
        <v>4.8</v>
      </c>
      <c r="F8" s="25" t="s">
        <v>50</v>
      </c>
      <c r="G8" s="36">
        <v>4.8</v>
      </c>
      <c r="H8" s="12"/>
    </row>
    <row r="9" spans="2:8" ht="15">
      <c r="B9" s="14" t="s">
        <v>2</v>
      </c>
      <c r="C9" s="1" t="s">
        <v>27</v>
      </c>
      <c r="D9" s="1"/>
      <c r="E9" s="28">
        <v>1</v>
      </c>
      <c r="F9" s="25" t="s">
        <v>50</v>
      </c>
      <c r="G9" s="36">
        <v>1</v>
      </c>
      <c r="H9" s="12"/>
    </row>
    <row r="10" spans="2:8" ht="15">
      <c r="B10" s="14" t="s">
        <v>3</v>
      </c>
      <c r="C10" s="1" t="s">
        <v>26</v>
      </c>
      <c r="D10" s="1"/>
      <c r="E10" s="29">
        <v>0.0082</v>
      </c>
      <c r="F10" s="25" t="s">
        <v>50</v>
      </c>
      <c r="G10" s="37">
        <v>0.0082</v>
      </c>
      <c r="H10" s="12"/>
    </row>
    <row r="11" spans="2:8" ht="13.5">
      <c r="B11" s="13"/>
      <c r="C11" s="4"/>
      <c r="D11" s="4"/>
      <c r="E11" s="4"/>
      <c r="F11" s="25"/>
      <c r="G11" s="39"/>
      <c r="H11" s="12"/>
    </row>
    <row r="12" spans="1:8" ht="13.5">
      <c r="A12" s="4"/>
      <c r="B12" s="85" t="s">
        <v>10</v>
      </c>
      <c r="C12" s="97"/>
      <c r="D12" s="97"/>
      <c r="E12" s="97"/>
      <c r="F12" s="25"/>
      <c r="G12" s="38"/>
      <c r="H12" s="12"/>
    </row>
    <row r="13" spans="2:8" ht="15">
      <c r="B13" s="20" t="s">
        <v>0</v>
      </c>
      <c r="C13" s="6" t="s">
        <v>14</v>
      </c>
      <c r="D13" s="7" t="s">
        <v>100</v>
      </c>
      <c r="E13" s="27">
        <v>1.2</v>
      </c>
      <c r="F13" s="25" t="s">
        <v>50</v>
      </c>
      <c r="G13" s="35">
        <v>1.2</v>
      </c>
      <c r="H13" s="12"/>
    </row>
    <row r="14" spans="2:8" ht="15">
      <c r="B14" s="14" t="s">
        <v>1</v>
      </c>
      <c r="C14" s="1" t="s">
        <v>15</v>
      </c>
      <c r="D14" s="1"/>
      <c r="E14" s="28">
        <v>0.8</v>
      </c>
      <c r="F14" s="25" t="s">
        <v>50</v>
      </c>
      <c r="G14" s="36">
        <v>0.8</v>
      </c>
      <c r="H14" s="12"/>
    </row>
    <row r="15" spans="2:8" ht="15">
      <c r="B15" s="14" t="s">
        <v>23</v>
      </c>
      <c r="C15" s="1" t="s">
        <v>16</v>
      </c>
      <c r="D15" s="1"/>
      <c r="E15" s="28">
        <v>1</v>
      </c>
      <c r="F15" s="25" t="s">
        <v>50</v>
      </c>
      <c r="G15" s="36">
        <v>1</v>
      </c>
      <c r="H15" s="12"/>
    </row>
    <row r="16" spans="2:8" ht="15">
      <c r="B16" s="14" t="s">
        <v>3</v>
      </c>
      <c r="C16" s="1" t="s">
        <v>17</v>
      </c>
      <c r="D16" s="1"/>
      <c r="E16" s="29">
        <v>0.0082</v>
      </c>
      <c r="F16" s="25" t="s">
        <v>50</v>
      </c>
      <c r="G16" s="37">
        <v>0.0082</v>
      </c>
      <c r="H16" s="12"/>
    </row>
    <row r="17" spans="2:8" ht="13.5">
      <c r="B17" s="13"/>
      <c r="C17" s="4"/>
      <c r="D17" s="4"/>
      <c r="E17" s="4"/>
      <c r="F17" s="25"/>
      <c r="G17" s="39"/>
      <c r="H17" s="12"/>
    </row>
    <row r="18" spans="2:8" ht="13.5">
      <c r="B18" s="94" t="s">
        <v>61</v>
      </c>
      <c r="C18" s="95"/>
      <c r="D18" s="95"/>
      <c r="E18" s="96"/>
      <c r="F18" s="25"/>
      <c r="G18" s="38"/>
      <c r="H18" s="12"/>
    </row>
    <row r="19" spans="2:8" ht="15">
      <c r="B19" s="14" t="s">
        <v>62</v>
      </c>
      <c r="C19" s="1" t="s">
        <v>63</v>
      </c>
      <c r="D19" s="3"/>
      <c r="E19" s="28">
        <v>0.3545</v>
      </c>
      <c r="F19" s="25" t="s">
        <v>50</v>
      </c>
      <c r="G19" s="36">
        <v>0.3545</v>
      </c>
      <c r="H19" s="12"/>
    </row>
    <row r="20" spans="2:8" ht="15">
      <c r="B20" s="14" t="s">
        <v>64</v>
      </c>
      <c r="C20" s="1" t="s">
        <v>21</v>
      </c>
      <c r="D20" s="3" t="s">
        <v>34</v>
      </c>
      <c r="E20" s="28">
        <v>0.3545</v>
      </c>
      <c r="F20" s="25" t="s">
        <v>50</v>
      </c>
      <c r="G20" s="36">
        <v>0.3545</v>
      </c>
      <c r="H20" s="12"/>
    </row>
    <row r="21" spans="2:8" ht="15">
      <c r="B21" s="14" t="s">
        <v>3</v>
      </c>
      <c r="C21" s="1" t="s">
        <v>22</v>
      </c>
      <c r="D21" s="1"/>
      <c r="E21" s="29">
        <v>0.0082</v>
      </c>
      <c r="F21" s="25" t="s">
        <v>50</v>
      </c>
      <c r="G21" s="37">
        <v>0.0082</v>
      </c>
      <c r="H21" s="12"/>
    </row>
    <row r="22" spans="2:8" ht="15">
      <c r="B22" s="72" t="s">
        <v>13</v>
      </c>
      <c r="C22" s="75" t="s">
        <v>96</v>
      </c>
      <c r="D22" s="72"/>
      <c r="E22" s="76">
        <v>6</v>
      </c>
      <c r="F22" s="25" t="s">
        <v>50</v>
      </c>
      <c r="G22" s="40">
        <v>6</v>
      </c>
      <c r="H22" s="12"/>
    </row>
    <row r="23" spans="2:8" ht="14.25" thickBot="1">
      <c r="B23" s="13"/>
      <c r="C23" s="4"/>
      <c r="D23" s="4"/>
      <c r="E23" s="5"/>
      <c r="F23" s="25"/>
      <c r="G23" s="26"/>
      <c r="H23" s="12"/>
    </row>
    <row r="24" spans="2:8" ht="13.5" customHeight="1">
      <c r="B24" s="91" t="s">
        <v>51</v>
      </c>
      <c r="C24" s="113"/>
      <c r="D24" s="113"/>
      <c r="E24" s="113"/>
      <c r="F24" s="113"/>
      <c r="G24" s="113"/>
      <c r="H24" s="114"/>
    </row>
    <row r="25" spans="2:8" ht="13.5">
      <c r="B25" s="111" t="s">
        <v>30</v>
      </c>
      <c r="C25" s="112"/>
      <c r="D25" s="112"/>
      <c r="E25" s="112"/>
      <c r="F25" s="12"/>
      <c r="G25" s="13"/>
      <c r="H25" s="12"/>
    </row>
    <row r="26" spans="2:8" ht="15.75">
      <c r="B26" s="14" t="s">
        <v>31</v>
      </c>
      <c r="C26" s="1" t="s">
        <v>4</v>
      </c>
      <c r="D26" s="3" t="s">
        <v>36</v>
      </c>
      <c r="E26" s="49">
        <f>E10*E9*PI()/4*(E7^2-E8^2)</f>
        <v>0.1154095477222747</v>
      </c>
      <c r="F26" s="50">
        <f>E26/$E$29</f>
        <v>0.8763654704961129</v>
      </c>
      <c r="G26" s="41">
        <f>G10*G9*PI()/4*(G7^2-G8^2)</f>
        <v>0.1154095477222747</v>
      </c>
      <c r="H26" s="42">
        <f>G26/$G$29</f>
        <v>0.8763654704961129</v>
      </c>
    </row>
    <row r="27" spans="2:8" ht="15">
      <c r="B27" s="14" t="s">
        <v>58</v>
      </c>
      <c r="C27" s="1" t="s">
        <v>7</v>
      </c>
      <c r="D27" s="3" t="s">
        <v>69</v>
      </c>
      <c r="E27" s="49">
        <f>E22*E21*(E8-E13)/2*E19*E20</f>
        <v>0.011129357339999998</v>
      </c>
      <c r="F27" s="50">
        <f>E27/$E$29</f>
        <v>0.0845110709995964</v>
      </c>
      <c r="G27" s="41">
        <f>G22*G21*(G8-G13)/2*G19*G20</f>
        <v>0.011129357339999998</v>
      </c>
      <c r="H27" s="42">
        <f>G27/$G$29</f>
        <v>0.0845110709995964</v>
      </c>
    </row>
    <row r="28" spans="2:8" ht="16.5" thickBot="1">
      <c r="B28" s="21" t="s">
        <v>32</v>
      </c>
      <c r="C28" s="8" t="s">
        <v>9</v>
      </c>
      <c r="D28" s="9" t="s">
        <v>37</v>
      </c>
      <c r="E28" s="51">
        <f>E16*E15*PI()/4*(E13^2-E14^2)</f>
        <v>0.005152211951887259</v>
      </c>
      <c r="F28" s="52">
        <f>E28/$E$29</f>
        <v>0.03912345850429073</v>
      </c>
      <c r="G28" s="43">
        <f>G16*G15*PI()/4*(G13^2-G14^2)</f>
        <v>0.005152211951887259</v>
      </c>
      <c r="H28" s="44">
        <f>G28/$G$29</f>
        <v>0.03912345850429073</v>
      </c>
    </row>
    <row r="29" spans="2:8" ht="15" thickTop="1">
      <c r="B29" s="20" t="s">
        <v>42</v>
      </c>
      <c r="C29" s="11" t="s">
        <v>12</v>
      </c>
      <c r="D29" s="7" t="s">
        <v>59</v>
      </c>
      <c r="E29" s="31">
        <f>E26+E27+E28</f>
        <v>0.13169111701416195</v>
      </c>
      <c r="F29" s="33">
        <f>F26+F27+F28</f>
        <v>1</v>
      </c>
      <c r="G29" s="61">
        <f>G26+G27+G28</f>
        <v>0.13169111701416195</v>
      </c>
      <c r="H29" s="59">
        <f>H26+H27+H28</f>
        <v>1</v>
      </c>
    </row>
    <row r="30" spans="2:8" ht="13.5">
      <c r="B30" s="13"/>
      <c r="C30" s="4"/>
      <c r="D30" s="4"/>
      <c r="E30" s="4"/>
      <c r="F30" s="12"/>
      <c r="G30" s="39"/>
      <c r="H30" s="45"/>
    </row>
    <row r="31" spans="2:8" ht="13.5" customHeight="1">
      <c r="B31" s="85" t="s">
        <v>102</v>
      </c>
      <c r="C31" s="86"/>
      <c r="D31" s="86"/>
      <c r="E31" s="86"/>
      <c r="F31" s="30"/>
      <c r="G31" s="38"/>
      <c r="H31" s="46"/>
    </row>
    <row r="32" spans="2:8" ht="15.75">
      <c r="B32" s="14" t="s">
        <v>44</v>
      </c>
      <c r="C32" s="1" t="s">
        <v>104</v>
      </c>
      <c r="D32" s="3" t="s">
        <v>40</v>
      </c>
      <c r="E32" s="49">
        <f>E26/8*(E7^2+E8^2)</f>
        <v>0.9232763817781976</v>
      </c>
      <c r="F32" s="50">
        <f>E32/$E$35</f>
        <v>0.9691542671631977</v>
      </c>
      <c r="G32" s="41">
        <f>G26/8*(G7^2+G8^2)</f>
        <v>0.9232763817781976</v>
      </c>
      <c r="H32" s="42">
        <f>G32/$G$35</f>
        <v>0.9691542671631977</v>
      </c>
    </row>
    <row r="33" spans="2:8" ht="15.75">
      <c r="B33" s="14" t="s">
        <v>65</v>
      </c>
      <c r="C33" s="1" t="s">
        <v>105</v>
      </c>
      <c r="D33" s="3" t="s">
        <v>71</v>
      </c>
      <c r="E33" s="49">
        <f>E27*((E8+E13)^2/16+(E8-E13)^2/48)</f>
        <v>0.028045980496799995</v>
      </c>
      <c r="F33" s="50">
        <f>E33/$E$35</f>
        <v>0.029439593833105664</v>
      </c>
      <c r="G33" s="41">
        <f>G27*((G8+G13)^2/16+(G8-G13)^2/48)</f>
        <v>0.028045980496799995</v>
      </c>
      <c r="H33" s="42">
        <f>G33/$G$35</f>
        <v>0.029439593833105664</v>
      </c>
    </row>
    <row r="34" spans="2:8" ht="16.5" thickBot="1">
      <c r="B34" s="21" t="s">
        <v>43</v>
      </c>
      <c r="C34" s="8" t="s">
        <v>107</v>
      </c>
      <c r="D34" s="9" t="s">
        <v>41</v>
      </c>
      <c r="E34" s="51">
        <f>E28/8*(E13^2+E14^2)</f>
        <v>0.0013395751074906875</v>
      </c>
      <c r="F34" s="52">
        <f>E34/$E$35</f>
        <v>0.001406139003696603</v>
      </c>
      <c r="G34" s="43">
        <f>G28/8*(G13^2+G14^2)</f>
        <v>0.0013395751074906875</v>
      </c>
      <c r="H34" s="44">
        <f>G34/$G$35</f>
        <v>0.001406139003696603</v>
      </c>
    </row>
    <row r="35" spans="2:8" ht="15.75" thickBot="1" thickTop="1">
      <c r="B35" s="22" t="s">
        <v>54</v>
      </c>
      <c r="C35" s="23" t="s">
        <v>108</v>
      </c>
      <c r="D35" s="24" t="s">
        <v>91</v>
      </c>
      <c r="E35" s="32">
        <f>E32+E33+E34</f>
        <v>0.9526619373824883</v>
      </c>
      <c r="F35" s="17">
        <f>F32+F33+F34</f>
        <v>1</v>
      </c>
      <c r="G35" s="60">
        <f>G32+G33+G34</f>
        <v>0.9526619373824883</v>
      </c>
      <c r="H35" s="57">
        <f>H32+H33+H34</f>
        <v>1</v>
      </c>
    </row>
  </sheetData>
  <sheetProtection sheet="1" objects="1" scenarios="1"/>
  <mergeCells count="11">
    <mergeCell ref="C5:H5"/>
    <mergeCell ref="B24:H24"/>
    <mergeCell ref="B25:E25"/>
    <mergeCell ref="B31:E31"/>
    <mergeCell ref="B3:H3"/>
    <mergeCell ref="B2:H2"/>
    <mergeCell ref="E6:F6"/>
    <mergeCell ref="G6:H6"/>
    <mergeCell ref="B12:E12"/>
    <mergeCell ref="B18:E18"/>
    <mergeCell ref="C4:H4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&amp;L&amp;9www.jbladt.jimdo.com
&amp;F / &amp;A&amp;C&amp;P&amp;R&amp;9Bladt: 05.11.2014
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showGridLines="0" zoomScalePageLayoutView="0" workbookViewId="0" topLeftCell="A7">
      <selection activeCell="N34" sqref="N34"/>
    </sheetView>
  </sheetViews>
  <sheetFormatPr defaultColWidth="12" defaultRowHeight="12.75"/>
  <cols>
    <col min="1" max="1" width="2.16015625" style="0" customWidth="1"/>
    <col min="2" max="2" width="28.5" style="0" customWidth="1"/>
    <col min="3" max="3" width="11" style="0" customWidth="1"/>
    <col min="4" max="4" width="35" style="0" customWidth="1"/>
    <col min="5" max="5" width="10.16015625" style="0" customWidth="1"/>
    <col min="6" max="6" width="8.16015625" style="0" customWidth="1"/>
    <col min="7" max="7" width="8.33203125" style="0" customWidth="1"/>
    <col min="8" max="8" width="7.83203125" style="0" customWidth="1"/>
  </cols>
  <sheetData>
    <row r="1" ht="13.5" thickBot="1"/>
    <row r="2" spans="2:8" ht="16.5" thickBot="1">
      <c r="B2" s="115" t="s">
        <v>86</v>
      </c>
      <c r="C2" s="116"/>
      <c r="D2" s="116"/>
      <c r="E2" s="116"/>
      <c r="F2" s="117"/>
      <c r="G2" s="117"/>
      <c r="H2" s="118"/>
    </row>
    <row r="3" spans="2:8" ht="168" customHeight="1" thickBot="1">
      <c r="B3" s="135"/>
      <c r="C3" s="136"/>
      <c r="D3" s="136"/>
      <c r="E3" s="136"/>
      <c r="F3" s="100"/>
      <c r="G3" s="100"/>
      <c r="H3" s="101"/>
    </row>
    <row r="4" spans="2:8" ht="15.75" customHeight="1">
      <c r="B4" s="62" t="s">
        <v>66</v>
      </c>
      <c r="C4" s="102"/>
      <c r="D4" s="103"/>
      <c r="E4" s="103"/>
      <c r="F4" s="103"/>
      <c r="G4" s="103"/>
      <c r="H4" s="104"/>
    </row>
    <row r="5" spans="2:8" ht="15" customHeight="1" thickBot="1">
      <c r="B5" s="55"/>
      <c r="C5" s="105"/>
      <c r="D5" s="123"/>
      <c r="E5" s="123"/>
      <c r="F5" s="123"/>
      <c r="G5" s="123"/>
      <c r="H5" s="124"/>
    </row>
    <row r="6" spans="2:8" ht="13.5" customHeight="1">
      <c r="B6" s="18" t="s">
        <v>76</v>
      </c>
      <c r="C6" s="19"/>
      <c r="D6" s="19"/>
      <c r="E6" s="119" t="s">
        <v>103</v>
      </c>
      <c r="F6" s="120"/>
      <c r="G6" s="121" t="s">
        <v>49</v>
      </c>
      <c r="H6" s="122"/>
    </row>
    <row r="7" spans="2:8" ht="15">
      <c r="B7" s="14" t="s">
        <v>77</v>
      </c>
      <c r="C7" s="1" t="s">
        <v>78</v>
      </c>
      <c r="D7" s="1"/>
      <c r="E7" s="27">
        <v>1.5</v>
      </c>
      <c r="F7" s="25" t="s">
        <v>50</v>
      </c>
      <c r="G7" s="35">
        <v>1</v>
      </c>
      <c r="H7" s="12"/>
    </row>
    <row r="8" spans="2:8" ht="15">
      <c r="B8" s="14" t="s">
        <v>83</v>
      </c>
      <c r="C8" s="1" t="s">
        <v>79</v>
      </c>
      <c r="D8" s="1"/>
      <c r="E8" s="28">
        <v>5.8</v>
      </c>
      <c r="F8" s="25" t="s">
        <v>50</v>
      </c>
      <c r="G8" s="36">
        <v>5.8</v>
      </c>
      <c r="H8" s="12"/>
    </row>
    <row r="9" spans="2:8" ht="15">
      <c r="B9" s="14" t="s">
        <v>3</v>
      </c>
      <c r="C9" s="1" t="s">
        <v>80</v>
      </c>
      <c r="D9" s="1"/>
      <c r="E9" s="29">
        <v>0.0082</v>
      </c>
      <c r="F9" s="25" t="s">
        <v>50</v>
      </c>
      <c r="G9" s="37">
        <v>0.0082</v>
      </c>
      <c r="H9" s="12"/>
    </row>
    <row r="10" spans="2:8" ht="15">
      <c r="B10" s="72" t="s">
        <v>82</v>
      </c>
      <c r="C10" s="72" t="s">
        <v>95</v>
      </c>
      <c r="D10" s="73"/>
      <c r="E10" s="74">
        <v>6</v>
      </c>
      <c r="F10" s="68"/>
      <c r="G10" s="69">
        <v>8</v>
      </c>
      <c r="H10" s="12"/>
    </row>
    <row r="11" spans="2:8" ht="13.5">
      <c r="B11" s="13"/>
      <c r="C11" s="4"/>
      <c r="D11" s="4"/>
      <c r="E11" s="4"/>
      <c r="F11" s="25"/>
      <c r="G11" s="13"/>
      <c r="H11" s="12"/>
    </row>
    <row r="12" spans="1:8" ht="13.5">
      <c r="A12" s="4"/>
      <c r="B12" s="85" t="s">
        <v>10</v>
      </c>
      <c r="C12" s="97"/>
      <c r="D12" s="97"/>
      <c r="E12" s="97"/>
      <c r="F12" s="25"/>
      <c r="G12" s="38"/>
      <c r="H12" s="12"/>
    </row>
    <row r="13" spans="2:8" ht="15">
      <c r="B13" s="20" t="s">
        <v>0</v>
      </c>
      <c r="C13" s="6" t="s">
        <v>14</v>
      </c>
      <c r="D13" s="7" t="s">
        <v>101</v>
      </c>
      <c r="E13" s="27">
        <v>1.2</v>
      </c>
      <c r="F13" s="25" t="s">
        <v>50</v>
      </c>
      <c r="G13" s="35">
        <v>1.2</v>
      </c>
      <c r="H13" s="12"/>
    </row>
    <row r="14" spans="2:8" ht="15">
      <c r="B14" s="14" t="s">
        <v>1</v>
      </c>
      <c r="C14" s="1" t="s">
        <v>15</v>
      </c>
      <c r="D14" s="1"/>
      <c r="E14" s="28">
        <v>0.8</v>
      </c>
      <c r="F14" s="25" t="s">
        <v>50</v>
      </c>
      <c r="G14" s="36">
        <v>0.8</v>
      </c>
      <c r="H14" s="12"/>
    </row>
    <row r="15" spans="2:8" ht="15">
      <c r="B15" s="14" t="s">
        <v>23</v>
      </c>
      <c r="C15" s="1" t="s">
        <v>16</v>
      </c>
      <c r="D15" s="1"/>
      <c r="E15" s="28">
        <v>1</v>
      </c>
      <c r="F15" s="25" t="s">
        <v>50</v>
      </c>
      <c r="G15" s="36">
        <v>1</v>
      </c>
      <c r="H15" s="12"/>
    </row>
    <row r="16" spans="2:8" ht="15">
      <c r="B16" s="14" t="s">
        <v>3</v>
      </c>
      <c r="C16" s="1" t="s">
        <v>17</v>
      </c>
      <c r="D16" s="1"/>
      <c r="E16" s="29">
        <v>0.0082</v>
      </c>
      <c r="F16" s="25" t="s">
        <v>50</v>
      </c>
      <c r="G16" s="37">
        <v>0.0082</v>
      </c>
      <c r="H16" s="12"/>
    </row>
    <row r="17" spans="2:8" ht="13.5">
      <c r="B17" s="13"/>
      <c r="C17" s="4"/>
      <c r="D17" s="4"/>
      <c r="E17" s="4"/>
      <c r="F17" s="25"/>
      <c r="G17" s="39"/>
      <c r="H17" s="12"/>
    </row>
    <row r="18" spans="2:8" ht="13.5">
      <c r="B18" s="94" t="s">
        <v>60</v>
      </c>
      <c r="C18" s="95"/>
      <c r="D18" s="95"/>
      <c r="E18" s="96"/>
      <c r="F18" s="25"/>
      <c r="G18" s="38"/>
      <c r="H18" s="12"/>
    </row>
    <row r="19" spans="2:8" ht="15">
      <c r="B19" s="14" t="s">
        <v>56</v>
      </c>
      <c r="C19" s="1" t="s">
        <v>20</v>
      </c>
      <c r="D19" s="3" t="s">
        <v>98</v>
      </c>
      <c r="E19" s="28">
        <v>0.4</v>
      </c>
      <c r="F19" s="25" t="s">
        <v>50</v>
      </c>
      <c r="G19" s="36">
        <v>0.4</v>
      </c>
      <c r="H19" s="12"/>
    </row>
    <row r="20" spans="2:8" ht="15">
      <c r="B20" s="14" t="s">
        <v>3</v>
      </c>
      <c r="C20" s="1" t="s">
        <v>22</v>
      </c>
      <c r="D20" s="1"/>
      <c r="E20" s="29">
        <v>0.0082</v>
      </c>
      <c r="F20" s="25" t="s">
        <v>50</v>
      </c>
      <c r="G20" s="37">
        <v>0.0082</v>
      </c>
      <c r="H20" s="12"/>
    </row>
    <row r="21" spans="2:8" ht="14.25" thickBot="1">
      <c r="B21" s="13"/>
      <c r="C21" s="4"/>
      <c r="D21" s="4"/>
      <c r="E21" s="5"/>
      <c r="F21" s="25"/>
      <c r="G21" s="26"/>
      <c r="H21" s="12"/>
    </row>
    <row r="22" spans="2:8" ht="13.5">
      <c r="B22" s="91" t="s">
        <v>51</v>
      </c>
      <c r="C22" s="113"/>
      <c r="D22" s="113"/>
      <c r="E22" s="113"/>
      <c r="F22" s="113"/>
      <c r="G22" s="113"/>
      <c r="H22" s="114"/>
    </row>
    <row r="23" spans="2:8" ht="13.5">
      <c r="B23" s="111" t="s">
        <v>30</v>
      </c>
      <c r="C23" s="112"/>
      <c r="D23" s="112"/>
      <c r="E23" s="112"/>
      <c r="F23" s="12"/>
      <c r="G23" s="13"/>
      <c r="H23" s="12"/>
    </row>
    <row r="24" spans="2:8" ht="15.75">
      <c r="B24" s="14" t="s">
        <v>81</v>
      </c>
      <c r="C24" s="1" t="s">
        <v>4</v>
      </c>
      <c r="D24" s="3" t="s">
        <v>94</v>
      </c>
      <c r="E24" s="49">
        <f>E10*E9*PI()/6*E7^3</f>
        <v>0.08694357668809755</v>
      </c>
      <c r="F24" s="50">
        <f>E24/$E$27</f>
        <v>0.8550798074486953</v>
      </c>
      <c r="G24" s="49">
        <f>G10*G9*PI()/6*G7^3</f>
        <v>0.034348079679248404</v>
      </c>
      <c r="H24" s="42">
        <f>G24/$G$27</f>
        <v>0.6321112515802781</v>
      </c>
    </row>
    <row r="25" spans="2:8" ht="15.75">
      <c r="B25" s="14" t="s">
        <v>58</v>
      </c>
      <c r="C25" s="1" t="s">
        <v>7</v>
      </c>
      <c r="D25" s="3" t="s">
        <v>84</v>
      </c>
      <c r="E25" s="49">
        <f>E10*E20*(E8-E7-E13)/2*PI()/4*E19^2</f>
        <v>0.009583114230510307</v>
      </c>
      <c r="F25" s="50">
        <f>E25/$E$27</f>
        <v>0.09424879655434508</v>
      </c>
      <c r="G25" s="49">
        <f>G10*G20*(G8-G7-G13)/2*PI()/4*G19^2</f>
        <v>0.014838370421435315</v>
      </c>
      <c r="H25" s="42">
        <f>G25/$G$27</f>
        <v>0.27307206068268025</v>
      </c>
    </row>
    <row r="26" spans="2:8" ht="16.5" thickBot="1">
      <c r="B26" s="21" t="s">
        <v>32</v>
      </c>
      <c r="C26" s="8" t="s">
        <v>9</v>
      </c>
      <c r="D26" s="9" t="s">
        <v>37</v>
      </c>
      <c r="E26" s="51">
        <f>E16*E15*PI()/4*(E13^2-E14^2)</f>
        <v>0.005152211951887259</v>
      </c>
      <c r="F26" s="52">
        <f>E26/$E$27</f>
        <v>0.050671395996959696</v>
      </c>
      <c r="G26" s="43">
        <f>G16*G15*PI()/4*(G13^2-G14^2)</f>
        <v>0.005152211951887259</v>
      </c>
      <c r="H26" s="44">
        <f>G26/$G$27</f>
        <v>0.09481668773704169</v>
      </c>
    </row>
    <row r="27" spans="2:8" ht="15" thickTop="1">
      <c r="B27" s="20" t="s">
        <v>42</v>
      </c>
      <c r="C27" s="11" t="s">
        <v>12</v>
      </c>
      <c r="D27" s="7" t="s">
        <v>90</v>
      </c>
      <c r="E27" s="31">
        <f>E24+E25+E26</f>
        <v>0.10167890287049511</v>
      </c>
      <c r="F27" s="33">
        <f>F24+F25+F26</f>
        <v>1</v>
      </c>
      <c r="G27" s="61">
        <f>G24+G25+G26</f>
        <v>0.05433866205257098</v>
      </c>
      <c r="H27" s="59">
        <f>H24+H25+H26</f>
        <v>1.0000000000000002</v>
      </c>
    </row>
    <row r="28" spans="2:8" ht="13.5">
      <c r="B28" s="13"/>
      <c r="C28" s="4"/>
      <c r="D28" s="4"/>
      <c r="E28" s="4"/>
      <c r="F28" s="12"/>
      <c r="G28" s="39"/>
      <c r="H28" s="45"/>
    </row>
    <row r="29" spans="2:8" ht="13.5">
      <c r="B29" s="85" t="s">
        <v>102</v>
      </c>
      <c r="C29" s="86"/>
      <c r="D29" s="86"/>
      <c r="E29" s="86"/>
      <c r="F29" s="30"/>
      <c r="G29" s="38"/>
      <c r="H29" s="46"/>
    </row>
    <row r="30" spans="2:8" ht="15.75">
      <c r="B30" s="14" t="s">
        <v>44</v>
      </c>
      <c r="C30" s="1" t="s">
        <v>104</v>
      </c>
      <c r="D30" s="3" t="s">
        <v>85</v>
      </c>
      <c r="E30" s="49">
        <f>E24/4*(E8^2+2/5*E7^2)</f>
        <v>0.7507577847017223</v>
      </c>
      <c r="F30" s="50">
        <f>E30/$E$33</f>
        <v>0.972315338698288</v>
      </c>
      <c r="G30" s="49">
        <f>G24/4*(G8^2+2/5*G7^2)</f>
        <v>0.29230215807040394</v>
      </c>
      <c r="H30" s="42">
        <f>G30/$G$33</f>
        <v>0.8829962521945206</v>
      </c>
    </row>
    <row r="31" spans="2:8" ht="15.75">
      <c r="B31" s="14" t="s">
        <v>65</v>
      </c>
      <c r="C31" s="1" t="s">
        <v>105</v>
      </c>
      <c r="D31" s="3" t="s">
        <v>87</v>
      </c>
      <c r="E31" s="49">
        <f>E25*((E13+E8-E7)^2/16+(E8-E7-E13)^2/48)</f>
        <v>0.02003669467029197</v>
      </c>
      <c r="F31" s="50">
        <f>E31/$E$33</f>
        <v>0.025949761643136813</v>
      </c>
      <c r="G31" s="49">
        <f>G25*((G13+G8-G7)^2/16+(G8-G7-G13)^2/48)</f>
        <v>0.037392693462017</v>
      </c>
      <c r="H31" s="42">
        <f>G31/$G$33</f>
        <v>0.11295711398226126</v>
      </c>
    </row>
    <row r="32" spans="2:8" ht="16.5" thickBot="1">
      <c r="B32" s="21" t="s">
        <v>43</v>
      </c>
      <c r="C32" s="8" t="s">
        <v>107</v>
      </c>
      <c r="D32" s="9" t="s">
        <v>41</v>
      </c>
      <c r="E32" s="51">
        <f>E26/8*(E13^2+E14^2)</f>
        <v>0.0013395751074906875</v>
      </c>
      <c r="F32" s="52">
        <f>E32/$E$33</f>
        <v>0.0017348996585750827</v>
      </c>
      <c r="G32" s="43">
        <f>G26/8*(G13^2+G14^2)</f>
        <v>0.0013395751074906875</v>
      </c>
      <c r="H32" s="44">
        <f>G32/$G$33</f>
        <v>0.004046633823218131</v>
      </c>
    </row>
    <row r="33" spans="2:8" ht="15.75" thickBot="1" thickTop="1">
      <c r="B33" s="22" t="s">
        <v>54</v>
      </c>
      <c r="C33" s="23" t="s">
        <v>108</v>
      </c>
      <c r="D33" s="24" t="s">
        <v>92</v>
      </c>
      <c r="E33" s="32">
        <f>E30+E31+E32</f>
        <v>0.772134054479505</v>
      </c>
      <c r="F33" s="34">
        <f>F30+F31+F32</f>
        <v>0.9999999999999999</v>
      </c>
      <c r="G33" s="60">
        <f>G30+G31+G32</f>
        <v>0.3310344266399116</v>
      </c>
      <c r="H33" s="57">
        <f>H30+H31+H32</f>
        <v>1</v>
      </c>
    </row>
  </sheetData>
  <sheetProtection sheet="1" objects="1" scenarios="1"/>
  <mergeCells count="11">
    <mergeCell ref="B12:E12"/>
    <mergeCell ref="B18:E18"/>
    <mergeCell ref="B22:H22"/>
    <mergeCell ref="B23:E23"/>
    <mergeCell ref="B29:E29"/>
    <mergeCell ref="B2:H2"/>
    <mergeCell ref="B3:H3"/>
    <mergeCell ref="C4:H4"/>
    <mergeCell ref="C5:H5"/>
    <mergeCell ref="E6:F6"/>
    <mergeCell ref="G6:H6"/>
  </mergeCells>
  <printOptions/>
  <pageMargins left="0.25" right="0.25" top="0.75" bottom="0.75" header="0.3" footer="0.3"/>
  <pageSetup horizontalDpi="600" verticalDpi="600" orientation="portrait" paperSize="9" r:id="rId4"/>
  <headerFooter>
    <oddFooter>&amp;L&amp;9www.jbladt.jimdo.com
&amp;F / &amp;A&amp;C&amp;P
&amp;R&amp;9Bladt: 05.11.2014
&amp;D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15" sqref="I15"/>
    </sheetView>
  </sheetViews>
  <sheetFormatPr defaultColWidth="12" defaultRowHeight="12.75"/>
  <sheetData/>
  <sheetProtection sheet="1" objects="1" scenarios="1"/>
  <printOptions/>
  <pageMargins left="0.7" right="0.7" top="0.787401575" bottom="0.787401575" header="0.3" footer="0.3"/>
  <pageSetup orientation="portrait" paperSize="9"/>
  <drawing r:id="rId3"/>
  <legacyDrawing r:id="rId2"/>
  <oleObjects>
    <oleObject progId="SolidEdge.DraftDocument" shapeId="122658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dcterms:created xsi:type="dcterms:W3CDTF">2014-11-05T14:25:50Z</dcterms:created>
  <dcterms:modified xsi:type="dcterms:W3CDTF">2014-11-28T16:29:26Z</dcterms:modified>
  <cp:category/>
  <cp:version/>
  <cp:contentType/>
  <cp:contentStatus/>
</cp:coreProperties>
</file>